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ocuments\PLANOS ESCUELA\ESCUELA CONAFE\MATERIALES Y COSTO\"/>
    </mc:Choice>
  </mc:AlternateContent>
  <bookViews>
    <workbookView xWindow="0" yWindow="0" windowWidth="22956" windowHeight="9348"/>
  </bookViews>
  <sheets>
    <sheet name="Hoja1" sheetId="1" r:id="rId1"/>
  </sheets>
  <definedNames>
    <definedName name="_xlnm.Print_Area" localSheetId="0">Hoja1!$A$1:$K$309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 l="1"/>
  <c r="I101" i="1"/>
  <c r="I102" i="1"/>
  <c r="I103" i="1"/>
  <c r="I104" i="1"/>
  <c r="J304" i="1" l="1"/>
  <c r="I303" i="1" l="1"/>
  <c r="I302" i="1"/>
  <c r="I301" i="1"/>
  <c r="I304" i="1" l="1"/>
  <c r="K304" i="1" s="1"/>
  <c r="I295" i="1" l="1"/>
  <c r="I294" i="1"/>
  <c r="I292" i="1"/>
  <c r="I293" i="1"/>
  <c r="I291" i="1"/>
  <c r="I290" i="1"/>
  <c r="I296" i="1" l="1"/>
  <c r="K296" i="1" s="1"/>
  <c r="I285" i="1"/>
  <c r="K285" i="1" s="1"/>
  <c r="I279" i="1" l="1"/>
  <c r="I278" i="1"/>
  <c r="I277" i="1"/>
  <c r="I280" i="1" s="1"/>
  <c r="K280" i="1" s="1"/>
  <c r="I107" i="1"/>
  <c r="J272" i="1" l="1"/>
  <c r="J260" i="1" l="1"/>
  <c r="J249" i="1"/>
  <c r="I255" i="1" l="1"/>
  <c r="I256" i="1"/>
  <c r="I257" i="1"/>
  <c r="I258" i="1"/>
  <c r="I259" i="1"/>
  <c r="I253" i="1"/>
  <c r="I265" i="1"/>
  <c r="I266" i="1"/>
  <c r="I269" i="1"/>
  <c r="I270" i="1"/>
  <c r="I271" i="1"/>
  <c r="I264" i="1"/>
  <c r="I248" i="1"/>
  <c r="I245" i="1"/>
  <c r="I244" i="1"/>
  <c r="I243" i="1"/>
  <c r="I246" i="1"/>
  <c r="I247" i="1"/>
  <c r="I238" i="1"/>
  <c r="I237" i="1"/>
  <c r="I235" i="1"/>
  <c r="I233" i="1"/>
  <c r="I232" i="1"/>
  <c r="I231" i="1"/>
  <c r="I230" i="1"/>
  <c r="I229" i="1"/>
  <c r="I228" i="1"/>
  <c r="I226" i="1"/>
  <c r="I225" i="1"/>
  <c r="I224" i="1"/>
  <c r="I222" i="1"/>
  <c r="I221" i="1"/>
  <c r="I220" i="1"/>
  <c r="I218" i="1"/>
  <c r="I217" i="1"/>
  <c r="I216" i="1"/>
  <c r="I215" i="1"/>
  <c r="I214" i="1"/>
  <c r="I213" i="1"/>
  <c r="I212" i="1"/>
  <c r="I211" i="1"/>
  <c r="I210" i="1"/>
  <c r="I138" i="1"/>
  <c r="I137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1" i="1"/>
  <c r="I120" i="1"/>
  <c r="I119" i="1"/>
  <c r="I118" i="1"/>
  <c r="I117" i="1"/>
  <c r="I116" i="1"/>
  <c r="I115" i="1"/>
  <c r="I114" i="1"/>
  <c r="I113" i="1"/>
  <c r="I112" i="1"/>
  <c r="I110" i="1"/>
  <c r="I109" i="1"/>
  <c r="I106" i="1"/>
  <c r="I99" i="1"/>
  <c r="I98" i="1"/>
  <c r="I96" i="1"/>
  <c r="I95" i="1"/>
  <c r="I94" i="1"/>
  <c r="I93" i="1"/>
  <c r="I92" i="1"/>
  <c r="I91" i="1"/>
  <c r="I89" i="1"/>
  <c r="I88" i="1"/>
  <c r="I87" i="1"/>
  <c r="I86" i="1"/>
  <c r="I84" i="1"/>
  <c r="I83" i="1"/>
  <c r="I82" i="1"/>
  <c r="I81" i="1"/>
  <c r="I80" i="1"/>
  <c r="I79" i="1"/>
  <c r="I78" i="1"/>
  <c r="I77" i="1"/>
  <c r="I76" i="1"/>
  <c r="I71" i="1"/>
  <c r="I70" i="1"/>
  <c r="I68" i="1"/>
  <c r="I66" i="1"/>
  <c r="I65" i="1"/>
  <c r="I64" i="1"/>
  <c r="I63" i="1"/>
  <c r="I62" i="1"/>
  <c r="I60" i="1"/>
  <c r="I59" i="1"/>
  <c r="I58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38" i="1"/>
  <c r="I37" i="1"/>
  <c r="I35" i="1"/>
  <c r="I33" i="1"/>
  <c r="I32" i="1"/>
  <c r="I31" i="1"/>
  <c r="I30" i="1"/>
  <c r="I29" i="1"/>
  <c r="I27" i="1"/>
  <c r="I26" i="1"/>
  <c r="I25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249" i="1" l="1"/>
  <c r="K249" i="1" s="1"/>
  <c r="I239" i="1"/>
  <c r="K239" i="1" s="1"/>
  <c r="K206" i="1"/>
  <c r="I72" i="1"/>
  <c r="K72" i="1" s="1"/>
  <c r="I139" i="1"/>
  <c r="K139" i="1" s="1"/>
  <c r="I39" i="1"/>
  <c r="K39" i="1" s="1"/>
  <c r="I267" i="1"/>
  <c r="I268" i="1"/>
  <c r="I254" i="1"/>
  <c r="I260" i="1" s="1"/>
  <c r="K260" i="1" s="1"/>
  <c r="I272" i="1" l="1"/>
  <c r="K272" i="1" s="1"/>
  <c r="K308" i="1" s="1"/>
</calcChain>
</file>

<file path=xl/sharedStrings.xml><?xml version="1.0" encoding="utf-8"?>
<sst xmlns="http://schemas.openxmlformats.org/spreadsheetml/2006/main" count="593" uniqueCount="155">
  <si>
    <t xml:space="preserve">CANTIDAD </t>
  </si>
  <si>
    <t>ARENA</t>
  </si>
  <si>
    <t>12</t>
  </si>
  <si>
    <t>VARILLA 3/8"</t>
  </si>
  <si>
    <t>ALAMBRE RECOCIDO</t>
  </si>
  <si>
    <t>TABICÓN DE 10*14*28</t>
  </si>
  <si>
    <t>TUVO CONDUIT LIGERO  DE 13MM*3M</t>
  </si>
  <si>
    <t>INTERRUPTOR SENCILLO</t>
  </si>
  <si>
    <t>CEMENTO</t>
  </si>
  <si>
    <t>GRAVA</t>
  </si>
  <si>
    <t>PIEDRA BRAZA</t>
  </si>
  <si>
    <t>CAL HIDRA</t>
  </si>
  <si>
    <t>ESTRIBOS</t>
  </si>
  <si>
    <t>ALAMBRÓN</t>
  </si>
  <si>
    <t>IMPERMEABILIZANTE  FESTER</t>
  </si>
  <si>
    <t>PINTURA VINÍLICA MARCA COMEX Y SELLADOR COLOR BLANCO</t>
  </si>
  <si>
    <t>PINTURA VINÍLICA MARCA COMEX Y SELLADOR COLOR CAFÉ</t>
  </si>
  <si>
    <t>IMPERMEABILIZANTE ROJO 3AÑOS 19 LTS FESTER TLFE004</t>
  </si>
  <si>
    <t>PLACA DE DOS CONTACTOS CON TIERRA</t>
  </si>
  <si>
    <t>SILLA JARDÍN DE NIÑOS TUBULAR CUADRADO ALTURA 30 CM.[ESJN-3030]</t>
  </si>
  <si>
    <t>MESA JARDÍN DE NIÑOS</t>
  </si>
  <si>
    <t>MESA SENCILLA PARA MAESTRO</t>
  </si>
  <si>
    <t>SILLA J RESPALDO TAPIZADO</t>
  </si>
  <si>
    <t>PIZARRÓN</t>
  </si>
  <si>
    <t>LUMINARIA FLUORESCENTE DE EMPOTRADO</t>
  </si>
  <si>
    <t>VENTANA DE ALUMINIO</t>
  </si>
  <si>
    <t>PUERTA SENCILLA DE ALUMINIO</t>
  </si>
  <si>
    <t xml:space="preserve">UNIDAD </t>
  </si>
  <si>
    <t xml:space="preserve">Ton </t>
  </si>
  <si>
    <t>VIAJE</t>
  </si>
  <si>
    <t>KG</t>
  </si>
  <si>
    <t>LT</t>
  </si>
  <si>
    <t>PZA</t>
  </si>
  <si>
    <t>BOTE (19LTS)</t>
  </si>
  <si>
    <t>BOTE (4  LTS)</t>
  </si>
  <si>
    <t>M2</t>
  </si>
  <si>
    <t>40</t>
  </si>
  <si>
    <t xml:space="preserve">PINTURA </t>
  </si>
  <si>
    <t xml:space="preserve">LUMINARIA </t>
  </si>
  <si>
    <t xml:space="preserve">MOBILIARIO </t>
  </si>
  <si>
    <t>43</t>
  </si>
  <si>
    <t xml:space="preserve">MESA PARA PRIMARIA MEMOSA </t>
  </si>
  <si>
    <t xml:space="preserve">SILLA PRIMARIA CON CASCO DE POLIPROPILENO </t>
  </si>
  <si>
    <t xml:space="preserve">ACQUA 100® ESMALTE PREMIUM BASE AGUA </t>
  </si>
  <si>
    <t>BOTE 19L</t>
  </si>
  <si>
    <t xml:space="preserve">PZA </t>
  </si>
  <si>
    <t xml:space="preserve">INTERRUPTOR DE ESCALERA </t>
  </si>
  <si>
    <t>PLACA TRADICIONAL</t>
  </si>
  <si>
    <t>CALENTADOR DE AGUA DE PASO COXDP-06 GEN 2 LP 50301010041 CL</t>
  </si>
  <si>
    <t>REGADERA CHUMA 3001B CON BRAZO CROMO URREA</t>
  </si>
  <si>
    <t>TARJA DE ACERO INOXIDABLE C-102N DERECHA 87X54 SATINADO</t>
  </si>
  <si>
    <t>25</t>
  </si>
  <si>
    <t>TUBO PLUS DE 1/2" *4M</t>
  </si>
  <si>
    <t>TUBO PLUS DE 3/4" *1M</t>
  </si>
  <si>
    <t>UNIÓN "TEE" DE 19</t>
  </si>
  <si>
    <t xml:space="preserve">UNIÓN "TEE" DE 13 </t>
  </si>
  <si>
    <t xml:space="preserve">UNIÓN "TEE" DE 19 A 13 </t>
  </si>
  <si>
    <t xml:space="preserve">CODOS DE 90° </t>
  </si>
  <si>
    <t>CODO DE 13MM</t>
  </si>
  <si>
    <t xml:space="preserve">VÁLVULA DE GLOBO </t>
  </si>
  <si>
    <t xml:space="preserve">VÁLVULA CHECK </t>
  </si>
  <si>
    <t xml:space="preserve">TUERCA UNIÓN </t>
  </si>
  <si>
    <t>TUBO  PVC DE 2" 6M</t>
  </si>
  <si>
    <t>TUBO PVC DE 4"  6M</t>
  </si>
  <si>
    <t>UNIÓN "YEE"</t>
  </si>
  <si>
    <t xml:space="preserve">UNIÓN "YEE" CON SALIDA REDUCIDA </t>
  </si>
  <si>
    <t>CODO DE 90° 4"</t>
  </si>
  <si>
    <t>CODO DE 90° 2"</t>
  </si>
  <si>
    <t>PEGAMENTO DE PVC 16 OZ</t>
  </si>
  <si>
    <t xml:space="preserve">BOTE </t>
  </si>
  <si>
    <t xml:space="preserve">INSTALACIONES HIDROSANITARIAS </t>
  </si>
  <si>
    <t xml:space="preserve">REGISTROS DE 60*40 CM </t>
  </si>
  <si>
    <t xml:space="preserve">TUBO DE ALBAÑAL PARA DRENAJE </t>
  </si>
  <si>
    <t xml:space="preserve">TAPA DE REGISTRO </t>
  </si>
  <si>
    <t>MINGITORIO TERRA II BLANCO CATO</t>
  </si>
  <si>
    <t>TUBO PLUS DE 4" 4M</t>
  </si>
  <si>
    <t>UNIÓN "TEE" DE 25</t>
  </si>
  <si>
    <t>CODOS DE 90° 25 MM</t>
  </si>
  <si>
    <t>COLADERA HELVEX 25</t>
  </si>
  <si>
    <t>TINACO DE 750L</t>
  </si>
  <si>
    <t>ADHESIVO PORCELÁNICO 20KG</t>
  </si>
  <si>
    <t>BULTO</t>
  </si>
  <si>
    <t>AZULEJO CREMA MARFIL CLARO ESMALTADO ETT ALTO PEI IV 40*40CM</t>
  </si>
  <si>
    <t xml:space="preserve">AZULEJOS </t>
  </si>
  <si>
    <t xml:space="preserve">BIBLIOTECA </t>
  </si>
  <si>
    <t>28</t>
  </si>
  <si>
    <t>44</t>
  </si>
  <si>
    <t xml:space="preserve">MESA PARA COMPUTADORA DE 3 PLAZAS </t>
  </si>
  <si>
    <t xml:space="preserve">ANAQUEL ESQUELETO DE 7 ENTREPAÑOS </t>
  </si>
  <si>
    <t xml:space="preserve">PZA  </t>
  </si>
  <si>
    <t>MATERIALES</t>
  </si>
  <si>
    <t xml:space="preserve">MATERIALES </t>
  </si>
  <si>
    <t>SANITARIOS DE ALUMNOS</t>
  </si>
  <si>
    <t xml:space="preserve">DORMITORIO PARA MAESTROS </t>
  </si>
  <si>
    <t xml:space="preserve">SALÓN 2 NIVEL PRIMARIA </t>
  </si>
  <si>
    <t xml:space="preserve">SALÓN 1 NIVEL JARDÍN DE NIÑOS  </t>
  </si>
  <si>
    <t>ARMEX 10X25</t>
  </si>
  <si>
    <t>VARILLA DE 1/2"</t>
  </si>
  <si>
    <t xml:space="preserve">MALLA PARA PISO </t>
  </si>
  <si>
    <t xml:space="preserve">VIAJE DE ARENA </t>
  </si>
  <si>
    <t xml:space="preserve">VIAJE DE GRAVA </t>
  </si>
  <si>
    <t xml:space="preserve">PLAZA CÍVICA </t>
  </si>
  <si>
    <t xml:space="preserve">REGISTROS   </t>
  </si>
  <si>
    <t xml:space="preserve">TUVO DE ALBAÑAL </t>
  </si>
  <si>
    <t xml:space="preserve">TABIQUE ROJO </t>
  </si>
  <si>
    <t xml:space="preserve">CISTERNA </t>
  </si>
  <si>
    <t xml:space="preserve">TABIQUE ROJO RECOCIDO DE 7*14*28 CM </t>
  </si>
  <si>
    <t xml:space="preserve">VÁLVULA DE FONDO 1" PICHANCHA </t>
  </si>
  <si>
    <t>VIAJE(6M3)</t>
  </si>
  <si>
    <t>VIAJE (6M3)</t>
  </si>
  <si>
    <t xml:space="preserve">COSTO DE VENTA </t>
  </si>
  <si>
    <t xml:space="preserve">COSTO TOTAL </t>
  </si>
  <si>
    <t xml:space="preserve">TOTAL </t>
  </si>
  <si>
    <t>TOTAL</t>
  </si>
  <si>
    <t xml:space="preserve"> "LISTA DE MATERIALES Y COSTOS -  ESCUELA TIPO CONAFE"</t>
  </si>
  <si>
    <t>DESCRIPCIÓN</t>
  </si>
  <si>
    <t xml:space="preserve">INSTALACIÓN ELÉCTRICA </t>
  </si>
  <si>
    <t xml:space="preserve">CANCELERÍA </t>
  </si>
  <si>
    <t>INSTALACIÓN HIDRÁULICA</t>
  </si>
  <si>
    <t>PORTA LÁMPARA REDONDO CUERPO DE PORCELANA Y CASQUILLO DE LATÓN</t>
  </si>
  <si>
    <t xml:space="preserve">TON </t>
  </si>
  <si>
    <t>VIAJE (TORTON)</t>
  </si>
  <si>
    <t>VIAJE  (6M3)</t>
  </si>
  <si>
    <t xml:space="preserve">MANO DE OBRA </t>
  </si>
  <si>
    <t>COSTO TOTAL</t>
  </si>
  <si>
    <t xml:space="preserve">TON  </t>
  </si>
  <si>
    <t>Es un ejemplo aproximado de costo total de la obra, este está sujeto a cambios, por factores como costo de los materiales, mano de obra, tiempo etc.</t>
  </si>
  <si>
    <t xml:space="preserve">ILUMINACIÓN EXTERIOR </t>
  </si>
  <si>
    <t xml:space="preserve">BEBEDEROS </t>
  </si>
  <si>
    <t>BEBEDERO DE 3 TOMAS PARA ADOSAR A MURO CON BASE, MARCA INSTAPURA, MODELO IPCB- 4001</t>
  </si>
  <si>
    <t xml:space="preserve">INSTALACION AGUA PLUVIAL </t>
  </si>
  <si>
    <t xml:space="preserve">"T" DE 2" PVC </t>
  </si>
  <si>
    <t>CODO DE 45° DE PVC</t>
  </si>
  <si>
    <t>ADOCRETO ROJO DE 20*20</t>
  </si>
  <si>
    <t xml:space="preserve">TEZONTLE </t>
  </si>
  <si>
    <t xml:space="preserve">ARENA </t>
  </si>
  <si>
    <t xml:space="preserve">PISO DE ADOCRETO </t>
  </si>
  <si>
    <t>AGUA PLUVIAL</t>
  </si>
  <si>
    <t xml:space="preserve">FOCO TWISTER FLUORESCENTE DE 42 W </t>
  </si>
  <si>
    <t>BASE SKY BED ELITE INDIVIDUAL  MARCA SKY BED</t>
  </si>
  <si>
    <t xml:space="preserve"> 3/5</t>
  </si>
  <si>
    <t xml:space="preserve">LAVABO HD COSMOS 4" BLANCO MARCA, ORIÓN </t>
  </si>
  <si>
    <t>WC ECO JAZMÍN 2P EL BLANCO CATO</t>
  </si>
  <si>
    <t>VÁLVULA DE NARIZ</t>
  </si>
  <si>
    <t xml:space="preserve">UNIÓN "YEE" SENCILLA </t>
  </si>
  <si>
    <t xml:space="preserve"> TOTAL </t>
  </si>
  <si>
    <t>COLCHÓN RESTONIC SÚPER HOTEL INDIVIDUAL MARCA RESTONIC</t>
  </si>
  <si>
    <t xml:space="preserve">ARBOTANTE EXTERIOR CON LÁMPARAS LED DE 3.3 W </t>
  </si>
  <si>
    <t>COPLEE 2"</t>
  </si>
  <si>
    <t>COPLEE 4"</t>
  </si>
  <si>
    <t xml:space="preserve">TAPA DE REGISTRO DE FO ÁNGULO TIPO LIGERO 1 1/4"*1/8" Y 1" *1/8" CON REFUERZO DE ALAMBRÓN </t>
  </si>
  <si>
    <t xml:space="preserve">BOMBA SUMERGIBLE MÚNICH </t>
  </si>
  <si>
    <t>LÁMPARA EXTERIOR (FOCO DE VAPOR DE SODIO)</t>
  </si>
  <si>
    <t xml:space="preserve">POSTE DE LÁMPARA </t>
  </si>
  <si>
    <t xml:space="preserve">REJILLA PARA COLADERA DE AGUA PLUVIAL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</si>
</sst>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6"/>
      <color theme="1"/>
      <name val="Calibri Light"/>
      <family val="2"/>
      <scheme val="major"/>
    </font>
    <font>
      <sz val="14"/>
      <color theme="6" tint="-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1"/>
      <color rgb="FFC65911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659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000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rgb="FF000000"/>
      </right>
      <top style="dashed">
        <color indexed="64"/>
      </top>
      <bottom style="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95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2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0" fillId="2" borderId="15" xfId="0" applyFill="1" applyBorder="1"/>
    <xf numFmtId="44" fontId="0" fillId="0" borderId="0" xfId="0" applyNumberFormat="1"/>
    <xf numFmtId="0" fontId="1" fillId="3" borderId="17" xfId="0" applyFont="1" applyFill="1" applyBorder="1" applyAlignment="1">
      <alignment horizontal="center" vertical="center"/>
    </xf>
    <xf numFmtId="44" fontId="0" fillId="0" borderId="15" xfId="0" applyNumberFormat="1" applyBorder="1"/>
    <xf numFmtId="44" fontId="0" fillId="0" borderId="16" xfId="0" applyNumberFormat="1" applyBorder="1"/>
    <xf numFmtId="44" fontId="0" fillId="2" borderId="15" xfId="0" applyNumberFormat="1" applyFill="1" applyBorder="1"/>
    <xf numFmtId="0" fontId="0" fillId="2" borderId="18" xfId="0" applyFill="1" applyBorder="1"/>
    <xf numFmtId="44" fontId="0" fillId="0" borderId="19" xfId="0" applyNumberFormat="1" applyBorder="1"/>
    <xf numFmtId="44" fontId="9" fillId="3" borderId="0" xfId="0" applyNumberFormat="1" applyFont="1" applyFill="1"/>
    <xf numFmtId="0" fontId="0" fillId="3" borderId="0" xfId="0" applyFill="1"/>
    <xf numFmtId="0" fontId="4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44" fontId="9" fillId="3" borderId="0" xfId="0" applyNumberFormat="1" applyFont="1" applyFill="1" applyBorder="1"/>
    <xf numFmtId="44" fontId="9" fillId="3" borderId="0" xfId="0" applyNumberFormat="1" applyFont="1" applyFill="1" applyAlignment="1">
      <alignment horizontal="center"/>
    </xf>
    <xf numFmtId="44" fontId="9" fillId="3" borderId="0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0" fillId="3" borderId="0" xfId="0" applyFont="1" applyFill="1"/>
    <xf numFmtId="0" fontId="11" fillId="3" borderId="3" xfId="0" applyFont="1" applyFill="1" applyBorder="1" applyAlignment="1">
      <alignment horizontal="center" vertical="center"/>
    </xf>
    <xf numFmtId="0" fontId="10" fillId="0" borderId="0" xfId="0" applyFont="1"/>
    <xf numFmtId="44" fontId="9" fillId="3" borderId="0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2" borderId="15" xfId="1" applyFont="1" applyFill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44" fontId="9" fillId="3" borderId="0" xfId="1" applyFont="1" applyFill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2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44" fontId="0" fillId="0" borderId="0" xfId="1" applyFont="1"/>
    <xf numFmtId="44" fontId="9" fillId="4" borderId="0" xfId="1" applyFont="1" applyFill="1"/>
    <xf numFmtId="44" fontId="9" fillId="4" borderId="0" xfId="0" applyNumberFormat="1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44" fontId="0" fillId="0" borderId="1" xfId="0" applyNumberFormat="1" applyBorder="1"/>
    <xf numFmtId="0" fontId="9" fillId="4" borderId="1" xfId="0" applyFont="1" applyFill="1" applyBorder="1"/>
    <xf numFmtId="44" fontId="0" fillId="0" borderId="15" xfId="1" applyFont="1" applyBorder="1" applyAlignment="1">
      <alignment horizontal="center"/>
    </xf>
    <xf numFmtId="0" fontId="0" fillId="0" borderId="0" xfId="0" applyBorder="1"/>
    <xf numFmtId="44" fontId="9" fillId="4" borderId="5" xfId="0" applyNumberFormat="1" applyFont="1" applyFill="1" applyBorder="1"/>
    <xf numFmtId="44" fontId="9" fillId="4" borderId="20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8" fontId="14" fillId="0" borderId="1" xfId="0" applyNumberFormat="1" applyFont="1" applyBorder="1"/>
    <xf numFmtId="0" fontId="0" fillId="0" borderId="5" xfId="0" applyBorder="1"/>
    <xf numFmtId="0" fontId="10" fillId="0" borderId="5" xfId="0" applyFont="1" applyBorder="1"/>
    <xf numFmtId="44" fontId="14" fillId="0" borderId="21" xfId="0" applyNumberFormat="1" applyFont="1" applyBorder="1"/>
    <xf numFmtId="44" fontId="0" fillId="0" borderId="15" xfId="0" applyNumberFormat="1" applyFill="1" applyBorder="1"/>
    <xf numFmtId="44" fontId="15" fillId="4" borderId="0" xfId="0" applyNumberFormat="1" applyFont="1" applyFill="1"/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/>
    <xf numFmtId="0" fontId="16" fillId="5" borderId="1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8" fontId="4" fillId="0" borderId="15" xfId="0" applyNumberFormat="1" applyFont="1" applyBorder="1" applyAlignment="1">
      <alignment horizontal="center" vertical="center"/>
    </xf>
    <xf numFmtId="8" fontId="4" fillId="0" borderId="15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8" fontId="4" fillId="0" borderId="16" xfId="0" applyNumberFormat="1" applyFont="1" applyBorder="1" applyAlignment="1">
      <alignment horizontal="center" vertical="center"/>
    </xf>
    <xf numFmtId="8" fontId="4" fillId="0" borderId="16" xfId="0" applyNumberFormat="1" applyFont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8" fontId="18" fillId="5" borderId="0" xfId="0" applyNumberFormat="1" applyFont="1" applyFill="1" applyAlignment="1">
      <alignment vertical="center"/>
    </xf>
    <xf numFmtId="0" fontId="16" fillId="7" borderId="1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4" fontId="0" fillId="0" borderId="15" xfId="0" applyNumberFormat="1" applyBorder="1" applyAlignment="1"/>
    <xf numFmtId="0" fontId="0" fillId="0" borderId="0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12" fontId="2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2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vertical="center"/>
    </xf>
    <xf numFmtId="0" fontId="17" fillId="7" borderId="5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57710</xdr:rowOff>
    </xdr:from>
    <xdr:to>
      <xdr:col>2</xdr:col>
      <xdr:colOff>2319468</xdr:colOff>
      <xdr:row>2</xdr:row>
      <xdr:rowOff>160580</xdr:rowOff>
    </xdr:to>
    <xdr:pic>
      <xdr:nvPicPr>
        <xdr:cNvPr id="2" name="Imagen 1" descr="vill-log-15cms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710"/>
          <a:ext cx="2795718" cy="48387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1106245</xdr:colOff>
      <xdr:row>0</xdr:row>
      <xdr:rowOff>37652</xdr:rowOff>
    </xdr:from>
    <xdr:to>
      <xdr:col>9</xdr:col>
      <xdr:colOff>712321</xdr:colOff>
      <xdr:row>3</xdr:row>
      <xdr:rowOff>156621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351" y="37652"/>
          <a:ext cx="2035511" cy="65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08"/>
  <sheetViews>
    <sheetView tabSelected="1" view="pageBreakPreview" topLeftCell="A208" zoomScale="92" zoomScaleNormal="100" zoomScaleSheetLayoutView="92" workbookViewId="0">
      <selection activeCell="C68" sqref="C68"/>
    </sheetView>
  </sheetViews>
  <sheetFormatPr baseColWidth="10" defaultRowHeight="14.4" x14ac:dyDescent="0.3"/>
  <cols>
    <col min="1" max="1" width="2.88671875" customWidth="1"/>
    <col min="2" max="2" width="5.109375" customWidth="1"/>
    <col min="3" max="3" width="49.109375" customWidth="1"/>
    <col min="5" max="5" width="15" style="36" customWidth="1"/>
    <col min="6" max="6" width="4.6640625" customWidth="1"/>
    <col min="7" max="7" width="17.44140625" style="39" customWidth="1"/>
    <col min="8" max="8" width="2.44140625" customWidth="1"/>
    <col min="9" max="9" width="15.5546875" customWidth="1"/>
    <col min="10" max="10" width="19.6640625" customWidth="1"/>
    <col min="11" max="11" width="17.77734375" customWidth="1"/>
  </cols>
  <sheetData>
    <row r="5" spans="2:9" ht="27" customHeight="1" x14ac:dyDescent="0.3">
      <c r="C5" s="188" t="s">
        <v>114</v>
      </c>
      <c r="D5" s="188"/>
      <c r="E5" s="188"/>
      <c r="F5" s="188"/>
      <c r="G5" s="188"/>
      <c r="H5" s="188"/>
      <c r="I5" s="188"/>
    </row>
    <row r="6" spans="2:9" ht="18.600000000000001" thickBot="1" x14ac:dyDescent="0.4">
      <c r="B6" s="13"/>
      <c r="C6" s="151" t="s">
        <v>95</v>
      </c>
      <c r="D6" s="151"/>
      <c r="E6" s="151"/>
      <c r="F6" s="151"/>
      <c r="G6" s="151"/>
      <c r="H6" s="151"/>
      <c r="I6" s="151"/>
    </row>
    <row r="7" spans="2:9" ht="15" thickBot="1" x14ac:dyDescent="0.35">
      <c r="C7" s="12" t="s">
        <v>115</v>
      </c>
      <c r="D7" s="12" t="s">
        <v>0</v>
      </c>
      <c r="E7" s="12" t="s">
        <v>27</v>
      </c>
      <c r="G7" s="17" t="s">
        <v>110</v>
      </c>
      <c r="I7" s="20" t="s">
        <v>111</v>
      </c>
    </row>
    <row r="8" spans="2:9" x14ac:dyDescent="0.3">
      <c r="C8" s="167" t="s">
        <v>91</v>
      </c>
      <c r="D8" s="168"/>
      <c r="E8" s="169"/>
      <c r="G8" s="40"/>
      <c r="I8" s="18"/>
    </row>
    <row r="9" spans="2:9" x14ac:dyDescent="0.3">
      <c r="C9" s="71" t="s">
        <v>8</v>
      </c>
      <c r="D9" s="2">
        <v>14</v>
      </c>
      <c r="E9" s="68" t="s">
        <v>120</v>
      </c>
      <c r="G9" s="41">
        <v>3200</v>
      </c>
      <c r="I9" s="21">
        <f>D9*G9</f>
        <v>44800</v>
      </c>
    </row>
    <row r="10" spans="2:9" x14ac:dyDescent="0.3">
      <c r="C10" s="71" t="s">
        <v>1</v>
      </c>
      <c r="D10" s="3">
        <v>2.5</v>
      </c>
      <c r="E10" s="68" t="s">
        <v>29</v>
      </c>
      <c r="G10" s="41">
        <v>1550</v>
      </c>
      <c r="I10" s="21">
        <f t="shared" ref="I10:I71" si="0">D10*G10</f>
        <v>3875</v>
      </c>
    </row>
    <row r="11" spans="2:9" x14ac:dyDescent="0.3">
      <c r="C11" s="71" t="s">
        <v>9</v>
      </c>
      <c r="D11" s="3">
        <v>2</v>
      </c>
      <c r="E11" s="68" t="s">
        <v>29</v>
      </c>
      <c r="G11" s="41">
        <v>1550</v>
      </c>
      <c r="I11" s="21">
        <f t="shared" si="0"/>
        <v>3100</v>
      </c>
    </row>
    <row r="12" spans="2:9" x14ac:dyDescent="0.3">
      <c r="C12" s="71" t="s">
        <v>10</v>
      </c>
      <c r="D12" s="3">
        <v>0.5</v>
      </c>
      <c r="E12" s="68" t="s">
        <v>121</v>
      </c>
      <c r="G12" s="41">
        <v>3000</v>
      </c>
      <c r="I12" s="21">
        <f t="shared" si="0"/>
        <v>1500</v>
      </c>
    </row>
    <row r="13" spans="2:9" x14ac:dyDescent="0.3">
      <c r="C13" s="71" t="s">
        <v>11</v>
      </c>
      <c r="D13" s="4" t="s">
        <v>36</v>
      </c>
      <c r="E13" s="68" t="s">
        <v>81</v>
      </c>
      <c r="G13" s="41">
        <v>50</v>
      </c>
      <c r="I13" s="21">
        <f t="shared" si="0"/>
        <v>2000</v>
      </c>
    </row>
    <row r="14" spans="2:9" x14ac:dyDescent="0.3">
      <c r="C14" s="71" t="s">
        <v>12</v>
      </c>
      <c r="D14" s="4" t="s">
        <v>2</v>
      </c>
      <c r="E14" s="68" t="s">
        <v>30</v>
      </c>
      <c r="G14" s="41">
        <v>22</v>
      </c>
      <c r="I14" s="21">
        <f t="shared" si="0"/>
        <v>264</v>
      </c>
    </row>
    <row r="15" spans="2:9" x14ac:dyDescent="0.3">
      <c r="C15" s="71" t="s">
        <v>3</v>
      </c>
      <c r="D15" s="2">
        <v>1</v>
      </c>
      <c r="E15" s="68" t="s">
        <v>28</v>
      </c>
      <c r="G15" s="41">
        <v>13900</v>
      </c>
      <c r="I15" s="21">
        <f t="shared" si="0"/>
        <v>13900</v>
      </c>
    </row>
    <row r="16" spans="2:9" x14ac:dyDescent="0.3">
      <c r="C16" s="71" t="s">
        <v>4</v>
      </c>
      <c r="D16" s="72">
        <v>21</v>
      </c>
      <c r="E16" s="68" t="s">
        <v>30</v>
      </c>
      <c r="G16" s="41">
        <v>20</v>
      </c>
      <c r="I16" s="21">
        <f t="shared" si="0"/>
        <v>420</v>
      </c>
    </row>
    <row r="17" spans="3:9" x14ac:dyDescent="0.3">
      <c r="C17" s="71" t="s">
        <v>13</v>
      </c>
      <c r="D17" s="73">
        <v>54</v>
      </c>
      <c r="E17" s="68" t="s">
        <v>30</v>
      </c>
      <c r="G17" s="41">
        <v>20</v>
      </c>
      <c r="I17" s="21">
        <f t="shared" si="0"/>
        <v>1080</v>
      </c>
    </row>
    <row r="18" spans="3:9" x14ac:dyDescent="0.3">
      <c r="C18" s="74" t="s">
        <v>5</v>
      </c>
      <c r="D18" s="72">
        <v>1533</v>
      </c>
      <c r="E18" s="68" t="s">
        <v>32</v>
      </c>
      <c r="G18" s="41">
        <v>2.5</v>
      </c>
      <c r="I18" s="21">
        <f t="shared" si="0"/>
        <v>3832.5</v>
      </c>
    </row>
    <row r="19" spans="3:9" x14ac:dyDescent="0.3">
      <c r="C19" s="192" t="s">
        <v>37</v>
      </c>
      <c r="D19" s="193"/>
      <c r="E19" s="194"/>
      <c r="G19" s="42"/>
      <c r="I19" s="23"/>
    </row>
    <row r="20" spans="3:9" x14ac:dyDescent="0.3">
      <c r="C20" s="74" t="s">
        <v>14</v>
      </c>
      <c r="D20" s="72">
        <v>36.57</v>
      </c>
      <c r="E20" s="68" t="s">
        <v>31</v>
      </c>
      <c r="G20" s="41">
        <v>76</v>
      </c>
      <c r="I20" s="21">
        <f t="shared" si="0"/>
        <v>2779.32</v>
      </c>
    </row>
    <row r="21" spans="3:9" ht="26.4" x14ac:dyDescent="0.3">
      <c r="C21" s="48" t="s">
        <v>15</v>
      </c>
      <c r="D21" s="72">
        <v>2</v>
      </c>
      <c r="E21" s="68" t="s">
        <v>33</v>
      </c>
      <c r="G21" s="41">
        <v>1946</v>
      </c>
      <c r="I21" s="21">
        <f t="shared" si="0"/>
        <v>3892</v>
      </c>
    </row>
    <row r="22" spans="3:9" ht="28.8" x14ac:dyDescent="0.3">
      <c r="C22" s="75" t="s">
        <v>16</v>
      </c>
      <c r="D22" s="72">
        <v>1</v>
      </c>
      <c r="E22" s="68" t="s">
        <v>34</v>
      </c>
      <c r="G22" s="41">
        <v>443</v>
      </c>
      <c r="I22" s="21">
        <f t="shared" si="0"/>
        <v>443</v>
      </c>
    </row>
    <row r="23" spans="3:9" ht="28.8" x14ac:dyDescent="0.3">
      <c r="C23" s="75" t="s">
        <v>17</v>
      </c>
      <c r="D23" s="72">
        <v>3</v>
      </c>
      <c r="E23" s="68" t="s">
        <v>33</v>
      </c>
      <c r="G23" s="41">
        <v>1355</v>
      </c>
      <c r="I23" s="21">
        <f t="shared" si="0"/>
        <v>4065</v>
      </c>
    </row>
    <row r="24" spans="3:9" x14ac:dyDescent="0.3">
      <c r="C24" s="154" t="s">
        <v>116</v>
      </c>
      <c r="D24" s="155"/>
      <c r="E24" s="156"/>
      <c r="G24" s="42"/>
      <c r="I24" s="23"/>
    </row>
    <row r="25" spans="3:9" x14ac:dyDescent="0.3">
      <c r="C25" s="74" t="s">
        <v>6</v>
      </c>
      <c r="D25" s="76">
        <v>11</v>
      </c>
      <c r="E25" s="68" t="s">
        <v>32</v>
      </c>
      <c r="G25" s="41">
        <v>11</v>
      </c>
      <c r="I25" s="21">
        <f t="shared" si="0"/>
        <v>121</v>
      </c>
    </row>
    <row r="26" spans="3:9" x14ac:dyDescent="0.3">
      <c r="C26" s="74" t="s">
        <v>18</v>
      </c>
      <c r="D26" s="76">
        <v>3</v>
      </c>
      <c r="E26" s="68" t="s">
        <v>32</v>
      </c>
      <c r="G26" s="41">
        <v>35</v>
      </c>
      <c r="I26" s="21">
        <f t="shared" si="0"/>
        <v>105</v>
      </c>
    </row>
    <row r="27" spans="3:9" x14ac:dyDescent="0.3">
      <c r="C27" s="74" t="s">
        <v>7</v>
      </c>
      <c r="D27" s="76">
        <v>2</v>
      </c>
      <c r="E27" s="68" t="s">
        <v>32</v>
      </c>
      <c r="G27" s="41">
        <v>75</v>
      </c>
      <c r="I27" s="21">
        <f t="shared" si="0"/>
        <v>150</v>
      </c>
    </row>
    <row r="28" spans="3:9" ht="19.2" customHeight="1" x14ac:dyDescent="0.3">
      <c r="C28" s="189" t="s">
        <v>39</v>
      </c>
      <c r="D28" s="190"/>
      <c r="E28" s="191"/>
      <c r="G28" s="42"/>
      <c r="I28" s="23"/>
    </row>
    <row r="29" spans="3:9" ht="28.8" x14ac:dyDescent="0.3">
      <c r="C29" s="33" t="s">
        <v>19</v>
      </c>
      <c r="D29" s="7">
        <v>16</v>
      </c>
      <c r="E29" s="68" t="s">
        <v>32</v>
      </c>
      <c r="G29" s="41">
        <v>259</v>
      </c>
      <c r="I29" s="21">
        <f t="shared" si="0"/>
        <v>4144</v>
      </c>
    </row>
    <row r="30" spans="3:9" x14ac:dyDescent="0.3">
      <c r="C30" s="8" t="s">
        <v>20</v>
      </c>
      <c r="D30" s="7">
        <v>8</v>
      </c>
      <c r="E30" s="68" t="s">
        <v>32</v>
      </c>
      <c r="G30" s="41">
        <v>640</v>
      </c>
      <c r="I30" s="21">
        <f t="shared" si="0"/>
        <v>5120</v>
      </c>
    </row>
    <row r="31" spans="3:9" x14ac:dyDescent="0.3">
      <c r="C31" s="8" t="s">
        <v>21</v>
      </c>
      <c r="D31" s="7">
        <v>1</v>
      </c>
      <c r="E31" s="68" t="s">
        <v>32</v>
      </c>
      <c r="G31" s="41">
        <v>1090</v>
      </c>
      <c r="I31" s="21">
        <f t="shared" si="0"/>
        <v>1090</v>
      </c>
    </row>
    <row r="32" spans="3:9" x14ac:dyDescent="0.3">
      <c r="C32" s="8" t="s">
        <v>22</v>
      </c>
      <c r="D32" s="7">
        <v>1</v>
      </c>
      <c r="E32" s="68" t="s">
        <v>32</v>
      </c>
      <c r="G32" s="41">
        <v>738</v>
      </c>
      <c r="I32" s="21">
        <f t="shared" si="0"/>
        <v>738</v>
      </c>
    </row>
    <row r="33" spans="2:11" x14ac:dyDescent="0.3">
      <c r="C33" s="8" t="s">
        <v>23</v>
      </c>
      <c r="D33" s="7">
        <v>1</v>
      </c>
      <c r="E33" s="68" t="s">
        <v>32</v>
      </c>
      <c r="G33" s="41">
        <v>455.88</v>
      </c>
      <c r="I33" s="21">
        <f t="shared" si="0"/>
        <v>455.88</v>
      </c>
    </row>
    <row r="34" spans="2:11" x14ac:dyDescent="0.3">
      <c r="C34" s="189" t="s">
        <v>38</v>
      </c>
      <c r="D34" s="190"/>
      <c r="E34" s="191"/>
      <c r="G34" s="42"/>
      <c r="I34" s="23"/>
    </row>
    <row r="35" spans="2:11" x14ac:dyDescent="0.3">
      <c r="C35" s="8" t="s">
        <v>24</v>
      </c>
      <c r="D35" s="7">
        <v>6</v>
      </c>
      <c r="E35" s="70" t="s">
        <v>32</v>
      </c>
      <c r="G35" s="41">
        <v>2734</v>
      </c>
      <c r="I35" s="21">
        <f t="shared" si="0"/>
        <v>16404</v>
      </c>
    </row>
    <row r="36" spans="2:11" x14ac:dyDescent="0.3">
      <c r="C36" s="170" t="s">
        <v>117</v>
      </c>
      <c r="D36" s="171"/>
      <c r="E36" s="172"/>
      <c r="G36" s="42"/>
      <c r="I36" s="23"/>
    </row>
    <row r="37" spans="2:11" x14ac:dyDescent="0.3">
      <c r="C37" s="8" t="s">
        <v>25</v>
      </c>
      <c r="D37" s="5">
        <v>5.44</v>
      </c>
      <c r="E37" s="68" t="s">
        <v>35</v>
      </c>
      <c r="G37" s="41">
        <v>1100</v>
      </c>
      <c r="I37" s="21">
        <f t="shared" si="0"/>
        <v>5984</v>
      </c>
    </row>
    <row r="38" spans="2:11" ht="15" thickBot="1" x14ac:dyDescent="0.35">
      <c r="C38" s="10" t="s">
        <v>26</v>
      </c>
      <c r="D38" s="9">
        <v>1</v>
      </c>
      <c r="E38" s="69" t="s">
        <v>32</v>
      </c>
      <c r="G38" s="43">
        <v>4</v>
      </c>
      <c r="I38" s="22">
        <f t="shared" si="0"/>
        <v>4</v>
      </c>
      <c r="J38" s="80" t="s">
        <v>123</v>
      </c>
      <c r="K38" s="81" t="s">
        <v>111</v>
      </c>
    </row>
    <row r="39" spans="2:11" x14ac:dyDescent="0.3">
      <c r="C39" s="27"/>
      <c r="D39" s="27"/>
      <c r="E39" s="34"/>
      <c r="G39" s="44" t="s">
        <v>112</v>
      </c>
      <c r="I39" s="26">
        <f>SUM(I9:I38)</f>
        <v>120266.70000000001</v>
      </c>
      <c r="J39" s="77">
        <v>51043.68</v>
      </c>
      <c r="K39" s="78">
        <f>I39+J39</f>
        <v>171310.38</v>
      </c>
    </row>
    <row r="40" spans="2:11" ht="18.600000000000001" thickBot="1" x14ac:dyDescent="0.4">
      <c r="B40" s="13"/>
      <c r="C40" s="151" t="s">
        <v>94</v>
      </c>
      <c r="D40" s="151"/>
      <c r="E40" s="151"/>
      <c r="F40" s="151"/>
      <c r="G40" s="151"/>
      <c r="H40" s="151"/>
      <c r="I40" s="151"/>
    </row>
    <row r="41" spans="2:11" ht="15" thickBot="1" x14ac:dyDescent="0.35">
      <c r="C41" s="12" t="s">
        <v>115</v>
      </c>
      <c r="D41" s="12" t="s">
        <v>0</v>
      </c>
      <c r="E41" s="12" t="s">
        <v>27</v>
      </c>
      <c r="G41" s="17" t="s">
        <v>110</v>
      </c>
      <c r="I41" s="20" t="s">
        <v>111</v>
      </c>
    </row>
    <row r="42" spans="2:11" x14ac:dyDescent="0.3">
      <c r="C42" s="167" t="s">
        <v>91</v>
      </c>
      <c r="D42" s="168"/>
      <c r="E42" s="169"/>
      <c r="G42" s="42"/>
      <c r="I42" s="23"/>
    </row>
    <row r="43" spans="2:11" x14ac:dyDescent="0.3">
      <c r="C43" s="1" t="s">
        <v>8</v>
      </c>
      <c r="D43" s="2">
        <v>18.5</v>
      </c>
      <c r="E43" s="49" t="s">
        <v>120</v>
      </c>
      <c r="G43" s="41">
        <v>3200</v>
      </c>
      <c r="I43" s="21">
        <f t="shared" si="0"/>
        <v>59200</v>
      </c>
    </row>
    <row r="44" spans="2:11" x14ac:dyDescent="0.3">
      <c r="C44" s="1" t="s">
        <v>1</v>
      </c>
      <c r="D44" s="3">
        <v>3.5</v>
      </c>
      <c r="E44" s="49" t="s">
        <v>29</v>
      </c>
      <c r="G44" s="41">
        <v>1550</v>
      </c>
      <c r="I44" s="21">
        <f t="shared" si="0"/>
        <v>5425</v>
      </c>
    </row>
    <row r="45" spans="2:11" x14ac:dyDescent="0.3">
      <c r="C45" s="1" t="s">
        <v>9</v>
      </c>
      <c r="D45" s="3">
        <v>2.48</v>
      </c>
      <c r="E45" s="49" t="s">
        <v>29</v>
      </c>
      <c r="G45" s="41">
        <v>1550</v>
      </c>
      <c r="I45" s="21">
        <f t="shared" si="0"/>
        <v>3844</v>
      </c>
    </row>
    <row r="46" spans="2:11" x14ac:dyDescent="0.3">
      <c r="C46" s="1" t="s">
        <v>10</v>
      </c>
      <c r="D46" s="3">
        <v>0.5</v>
      </c>
      <c r="E46" s="49" t="s">
        <v>121</v>
      </c>
      <c r="G46" s="41">
        <v>3000</v>
      </c>
      <c r="I46" s="21">
        <f t="shared" si="0"/>
        <v>1500</v>
      </c>
    </row>
    <row r="47" spans="2:11" x14ac:dyDescent="0.3">
      <c r="C47" s="1" t="s">
        <v>11</v>
      </c>
      <c r="D47" s="4" t="s">
        <v>40</v>
      </c>
      <c r="E47" s="49" t="s">
        <v>81</v>
      </c>
      <c r="G47" s="41">
        <v>50</v>
      </c>
      <c r="I47" s="21">
        <f t="shared" si="0"/>
        <v>2150</v>
      </c>
    </row>
    <row r="48" spans="2:11" x14ac:dyDescent="0.3">
      <c r="C48" s="1" t="s">
        <v>12</v>
      </c>
      <c r="D48" s="4" t="s">
        <v>51</v>
      </c>
      <c r="E48" s="49" t="s">
        <v>30</v>
      </c>
      <c r="G48" s="41">
        <v>22</v>
      </c>
      <c r="I48" s="21">
        <f t="shared" si="0"/>
        <v>550</v>
      </c>
    </row>
    <row r="49" spans="3:9" x14ac:dyDescent="0.3">
      <c r="C49" s="1" t="s">
        <v>3</v>
      </c>
      <c r="D49" s="2">
        <v>1</v>
      </c>
      <c r="E49" s="49" t="s">
        <v>28</v>
      </c>
      <c r="G49" s="41">
        <v>13900</v>
      </c>
      <c r="I49" s="21">
        <f t="shared" si="0"/>
        <v>13900</v>
      </c>
    </row>
    <row r="50" spans="3:9" x14ac:dyDescent="0.3">
      <c r="C50" s="1" t="s">
        <v>4</v>
      </c>
      <c r="D50" s="5">
        <v>19</v>
      </c>
      <c r="E50" s="49" t="s">
        <v>30</v>
      </c>
      <c r="G50" s="41">
        <v>20</v>
      </c>
      <c r="I50" s="21">
        <f t="shared" si="0"/>
        <v>380</v>
      </c>
    </row>
    <row r="51" spans="3:9" x14ac:dyDescent="0.3">
      <c r="C51" s="1" t="s">
        <v>13</v>
      </c>
      <c r="D51" s="6">
        <v>84</v>
      </c>
      <c r="E51" s="49" t="s">
        <v>30</v>
      </c>
      <c r="G51" s="41">
        <v>20</v>
      </c>
      <c r="I51" s="21">
        <f t="shared" si="0"/>
        <v>1680</v>
      </c>
    </row>
    <row r="52" spans="3:9" x14ac:dyDescent="0.3">
      <c r="C52" s="8" t="s">
        <v>5</v>
      </c>
      <c r="D52" s="5">
        <v>2011</v>
      </c>
      <c r="E52" s="49" t="s">
        <v>32</v>
      </c>
      <c r="G52" s="41">
        <v>2.5</v>
      </c>
      <c r="I52" s="21">
        <f t="shared" si="0"/>
        <v>5027.5</v>
      </c>
    </row>
    <row r="53" spans="3:9" x14ac:dyDescent="0.3">
      <c r="C53" s="185" t="s">
        <v>37</v>
      </c>
      <c r="D53" s="186"/>
      <c r="E53" s="187"/>
      <c r="G53" s="42"/>
      <c r="I53" s="23"/>
    </row>
    <row r="54" spans="3:9" x14ac:dyDescent="0.3">
      <c r="C54" s="8" t="s">
        <v>14</v>
      </c>
      <c r="D54" s="5">
        <v>42.62</v>
      </c>
      <c r="E54" s="49" t="s">
        <v>31</v>
      </c>
      <c r="G54" s="41">
        <v>76</v>
      </c>
      <c r="I54" s="21">
        <f t="shared" si="0"/>
        <v>3239.12</v>
      </c>
    </row>
    <row r="55" spans="3:9" ht="26.4" x14ac:dyDescent="0.3">
      <c r="C55" s="16" t="s">
        <v>15</v>
      </c>
      <c r="D55" s="5">
        <v>2</v>
      </c>
      <c r="E55" s="49" t="s">
        <v>33</v>
      </c>
      <c r="G55" s="41">
        <v>1946</v>
      </c>
      <c r="I55" s="21">
        <f t="shared" si="0"/>
        <v>3892</v>
      </c>
    </row>
    <row r="56" spans="3:9" x14ac:dyDescent="0.3">
      <c r="C56" s="8" t="s">
        <v>17</v>
      </c>
      <c r="D56" s="5">
        <v>4</v>
      </c>
      <c r="E56" s="49" t="s">
        <v>33</v>
      </c>
      <c r="G56" s="41">
        <v>1355</v>
      </c>
      <c r="I56" s="21">
        <f t="shared" si="0"/>
        <v>5420</v>
      </c>
    </row>
    <row r="57" spans="3:9" x14ac:dyDescent="0.3">
      <c r="C57" s="173" t="s">
        <v>116</v>
      </c>
      <c r="D57" s="174"/>
      <c r="E57" s="175"/>
      <c r="G57" s="42"/>
      <c r="I57" s="23"/>
    </row>
    <row r="58" spans="3:9" x14ac:dyDescent="0.3">
      <c r="C58" s="8" t="s">
        <v>6</v>
      </c>
      <c r="D58" s="7">
        <v>12</v>
      </c>
      <c r="E58" s="49" t="s">
        <v>32</v>
      </c>
      <c r="G58" s="41">
        <v>11</v>
      </c>
      <c r="I58" s="21">
        <f t="shared" si="0"/>
        <v>132</v>
      </c>
    </row>
    <row r="59" spans="3:9" x14ac:dyDescent="0.3">
      <c r="C59" s="8" t="s">
        <v>18</v>
      </c>
      <c r="D59" s="7">
        <v>3</v>
      </c>
      <c r="E59" s="49" t="s">
        <v>32</v>
      </c>
      <c r="G59" s="41">
        <v>35</v>
      </c>
      <c r="I59" s="21">
        <f t="shared" si="0"/>
        <v>105</v>
      </c>
    </row>
    <row r="60" spans="3:9" x14ac:dyDescent="0.3">
      <c r="C60" s="8" t="s">
        <v>7</v>
      </c>
      <c r="D60" s="7">
        <v>2</v>
      </c>
      <c r="E60" s="49" t="s">
        <v>32</v>
      </c>
      <c r="G60" s="41">
        <v>75</v>
      </c>
      <c r="I60" s="21">
        <f t="shared" si="0"/>
        <v>150</v>
      </c>
    </row>
    <row r="61" spans="3:9" x14ac:dyDescent="0.3">
      <c r="C61" s="189" t="s">
        <v>39</v>
      </c>
      <c r="D61" s="190"/>
      <c r="E61" s="191"/>
      <c r="G61" s="42"/>
      <c r="I61" s="23"/>
    </row>
    <row r="62" spans="3:9" x14ac:dyDescent="0.3">
      <c r="C62" s="8" t="s">
        <v>41</v>
      </c>
      <c r="D62" s="11">
        <v>15</v>
      </c>
      <c r="E62" s="50" t="s">
        <v>32</v>
      </c>
      <c r="G62" s="41">
        <v>706.44</v>
      </c>
      <c r="I62" s="21">
        <f t="shared" si="0"/>
        <v>10596.6</v>
      </c>
    </row>
    <row r="63" spans="3:9" x14ac:dyDescent="0.3">
      <c r="C63" s="8" t="s">
        <v>42</v>
      </c>
      <c r="D63" s="11">
        <v>15</v>
      </c>
      <c r="E63" s="50" t="s">
        <v>32</v>
      </c>
      <c r="G63" s="41">
        <v>331.76</v>
      </c>
      <c r="I63" s="21">
        <f t="shared" si="0"/>
        <v>4976.3999999999996</v>
      </c>
    </row>
    <row r="64" spans="3:9" x14ac:dyDescent="0.3">
      <c r="C64" s="8" t="s">
        <v>21</v>
      </c>
      <c r="D64" s="7">
        <v>2</v>
      </c>
      <c r="E64" s="49" t="s">
        <v>32</v>
      </c>
      <c r="G64" s="41">
        <v>1090</v>
      </c>
      <c r="I64" s="21">
        <f t="shared" si="0"/>
        <v>2180</v>
      </c>
    </row>
    <row r="65" spans="2:11" x14ac:dyDescent="0.3">
      <c r="C65" s="8" t="s">
        <v>22</v>
      </c>
      <c r="D65" s="7">
        <v>2</v>
      </c>
      <c r="E65" s="49" t="s">
        <v>32</v>
      </c>
      <c r="G65" s="41">
        <v>738</v>
      </c>
      <c r="I65" s="21">
        <f t="shared" si="0"/>
        <v>1476</v>
      </c>
    </row>
    <row r="66" spans="2:11" x14ac:dyDescent="0.3">
      <c r="C66" s="8" t="s">
        <v>23</v>
      </c>
      <c r="D66" s="7">
        <v>2</v>
      </c>
      <c r="E66" s="49" t="s">
        <v>32</v>
      </c>
      <c r="G66" s="41">
        <v>455.88</v>
      </c>
      <c r="I66" s="21">
        <f t="shared" si="0"/>
        <v>911.76</v>
      </c>
    </row>
    <row r="67" spans="2:11" x14ac:dyDescent="0.3">
      <c r="C67" s="189" t="s">
        <v>38</v>
      </c>
      <c r="D67" s="190"/>
      <c r="E67" s="191"/>
      <c r="G67" s="42"/>
      <c r="I67" s="23"/>
    </row>
    <row r="68" spans="2:11" x14ac:dyDescent="0.3">
      <c r="C68" s="8" t="s">
        <v>24</v>
      </c>
      <c r="D68" s="7">
        <v>8</v>
      </c>
      <c r="E68" s="51" t="s">
        <v>32</v>
      </c>
      <c r="G68" s="41">
        <v>2734</v>
      </c>
      <c r="I68" s="21">
        <f t="shared" si="0"/>
        <v>21872</v>
      </c>
    </row>
    <row r="69" spans="2:11" x14ac:dyDescent="0.3">
      <c r="C69" s="170" t="s">
        <v>117</v>
      </c>
      <c r="D69" s="171"/>
      <c r="E69" s="172"/>
      <c r="G69" s="42"/>
      <c r="I69" s="23"/>
    </row>
    <row r="70" spans="2:11" x14ac:dyDescent="0.3">
      <c r="C70" s="8" t="s">
        <v>25</v>
      </c>
      <c r="D70" s="5">
        <v>5.44</v>
      </c>
      <c r="E70" s="49" t="s">
        <v>35</v>
      </c>
      <c r="G70" s="41">
        <v>1100</v>
      </c>
      <c r="I70" s="21">
        <f t="shared" si="0"/>
        <v>5984</v>
      </c>
    </row>
    <row r="71" spans="2:11" ht="15" thickBot="1" x14ac:dyDescent="0.35">
      <c r="C71" s="10" t="s">
        <v>26</v>
      </c>
      <c r="D71" s="9">
        <v>1</v>
      </c>
      <c r="E71" s="52" t="s">
        <v>32</v>
      </c>
      <c r="G71" s="43">
        <v>4000</v>
      </c>
      <c r="I71" s="22">
        <f t="shared" si="0"/>
        <v>4000</v>
      </c>
      <c r="J71" s="81" t="s">
        <v>123</v>
      </c>
      <c r="K71" s="81" t="s">
        <v>124</v>
      </c>
    </row>
    <row r="72" spans="2:11" ht="15" thickBot="1" x14ac:dyDescent="0.35">
      <c r="C72" s="28"/>
      <c r="D72" s="29"/>
      <c r="E72" s="35"/>
      <c r="G72" s="37" t="s">
        <v>112</v>
      </c>
      <c r="I72" s="30">
        <f>SUM(I43:I71)</f>
        <v>158591.38</v>
      </c>
      <c r="J72" s="77">
        <v>58187.08</v>
      </c>
      <c r="K72" s="79">
        <f>I72+J72</f>
        <v>216778.46000000002</v>
      </c>
    </row>
    <row r="73" spans="2:11" ht="18.600000000000001" thickBot="1" x14ac:dyDescent="0.4">
      <c r="B73" s="13"/>
      <c r="C73" s="151" t="s">
        <v>93</v>
      </c>
      <c r="D73" s="151"/>
      <c r="E73" s="151"/>
      <c r="F73" s="151"/>
      <c r="G73" s="151"/>
      <c r="H73" s="151"/>
      <c r="I73" s="151"/>
    </row>
    <row r="74" spans="2:11" ht="15" thickBot="1" x14ac:dyDescent="0.35">
      <c r="C74" s="120" t="s">
        <v>115</v>
      </c>
      <c r="D74" s="121" t="s">
        <v>0</v>
      </c>
      <c r="E74" s="121" t="s">
        <v>27</v>
      </c>
      <c r="G74" s="17" t="s">
        <v>110</v>
      </c>
      <c r="I74" s="20" t="s">
        <v>111</v>
      </c>
    </row>
    <row r="75" spans="2:11" x14ac:dyDescent="0.3">
      <c r="C75" s="148" t="s">
        <v>91</v>
      </c>
      <c r="D75" s="149"/>
      <c r="E75" s="157"/>
      <c r="G75" s="42"/>
      <c r="I75" s="23"/>
    </row>
    <row r="76" spans="2:11" x14ac:dyDescent="0.3">
      <c r="C76" s="1" t="s">
        <v>8</v>
      </c>
      <c r="D76" s="122">
        <v>13</v>
      </c>
      <c r="E76" s="106" t="s">
        <v>120</v>
      </c>
      <c r="G76" s="41">
        <v>3200</v>
      </c>
      <c r="I76" s="21">
        <f t="shared" ref="I76:I138" si="1">D76*G76</f>
        <v>41600</v>
      </c>
    </row>
    <row r="77" spans="2:11" x14ac:dyDescent="0.3">
      <c r="C77" s="1" t="s">
        <v>1</v>
      </c>
      <c r="D77" s="123">
        <v>6.5</v>
      </c>
      <c r="E77" s="106" t="s">
        <v>29</v>
      </c>
      <c r="G77" s="41">
        <v>1550</v>
      </c>
      <c r="I77" s="21">
        <f t="shared" si="1"/>
        <v>10075</v>
      </c>
    </row>
    <row r="78" spans="2:11" x14ac:dyDescent="0.3">
      <c r="C78" s="1" t="s">
        <v>9</v>
      </c>
      <c r="D78" s="123">
        <v>1.6</v>
      </c>
      <c r="E78" s="106" t="s">
        <v>29</v>
      </c>
      <c r="G78" s="41">
        <v>1550</v>
      </c>
      <c r="I78" s="21">
        <f t="shared" si="1"/>
        <v>2480</v>
      </c>
    </row>
    <row r="79" spans="2:11" x14ac:dyDescent="0.3">
      <c r="C79" s="1" t="s">
        <v>10</v>
      </c>
      <c r="D79" s="123">
        <v>1.6666666666666665</v>
      </c>
      <c r="E79" s="106" t="s">
        <v>121</v>
      </c>
      <c r="G79" s="41">
        <v>3000</v>
      </c>
      <c r="I79" s="21">
        <f t="shared" si="1"/>
        <v>5000</v>
      </c>
    </row>
    <row r="80" spans="2:11" x14ac:dyDescent="0.3">
      <c r="C80" s="1" t="s">
        <v>11</v>
      </c>
      <c r="D80" s="122">
        <v>48</v>
      </c>
      <c r="E80" s="106" t="s">
        <v>81</v>
      </c>
      <c r="G80" s="41">
        <v>50</v>
      </c>
      <c r="I80" s="21">
        <f t="shared" si="1"/>
        <v>2400</v>
      </c>
    </row>
    <row r="81" spans="3:9" x14ac:dyDescent="0.3">
      <c r="C81" s="1" t="s">
        <v>12</v>
      </c>
      <c r="D81" s="122">
        <v>90</v>
      </c>
      <c r="E81" s="106" t="s">
        <v>30</v>
      </c>
      <c r="G81" s="41">
        <v>22</v>
      </c>
      <c r="I81" s="21">
        <f t="shared" si="1"/>
        <v>1980</v>
      </c>
    </row>
    <row r="82" spans="3:9" x14ac:dyDescent="0.3">
      <c r="C82" s="1" t="s">
        <v>3</v>
      </c>
      <c r="D82" s="122">
        <v>1</v>
      </c>
      <c r="E82" s="106" t="s">
        <v>120</v>
      </c>
      <c r="G82" s="41">
        <v>13900</v>
      </c>
      <c r="I82" s="21">
        <f t="shared" si="1"/>
        <v>13900</v>
      </c>
    </row>
    <row r="83" spans="3:9" x14ac:dyDescent="0.3">
      <c r="C83" s="1" t="s">
        <v>4</v>
      </c>
      <c r="D83" s="124">
        <v>25</v>
      </c>
      <c r="E83" s="106" t="s">
        <v>30</v>
      </c>
      <c r="G83" s="41">
        <v>20</v>
      </c>
      <c r="I83" s="21">
        <f t="shared" si="1"/>
        <v>500</v>
      </c>
    </row>
    <row r="84" spans="3:9" x14ac:dyDescent="0.3">
      <c r="C84" s="8" t="s">
        <v>5</v>
      </c>
      <c r="D84" s="124">
        <v>1628</v>
      </c>
      <c r="E84" s="106" t="s">
        <v>32</v>
      </c>
      <c r="G84" s="41">
        <v>2.5</v>
      </c>
      <c r="I84" s="21">
        <f t="shared" si="1"/>
        <v>4070</v>
      </c>
    </row>
    <row r="85" spans="3:9" x14ac:dyDescent="0.3">
      <c r="C85" s="179" t="s">
        <v>37</v>
      </c>
      <c r="D85" s="180"/>
      <c r="E85" s="181"/>
      <c r="G85" s="42"/>
      <c r="I85" s="23"/>
    </row>
    <row r="86" spans="3:9" x14ac:dyDescent="0.3">
      <c r="C86" s="104" t="s">
        <v>14</v>
      </c>
      <c r="D86" s="39">
        <v>52</v>
      </c>
      <c r="E86" s="106" t="s">
        <v>31</v>
      </c>
      <c r="G86" s="41">
        <v>76</v>
      </c>
      <c r="I86" s="21">
        <f t="shared" si="1"/>
        <v>3952</v>
      </c>
    </row>
    <row r="87" spans="3:9" ht="26.4" x14ac:dyDescent="0.3">
      <c r="C87" s="48" t="s">
        <v>15</v>
      </c>
      <c r="D87" s="39">
        <v>2</v>
      </c>
      <c r="E87" s="106" t="s">
        <v>33</v>
      </c>
      <c r="G87" s="41">
        <v>1946</v>
      </c>
      <c r="I87" s="21">
        <f t="shared" si="1"/>
        <v>3892</v>
      </c>
    </row>
    <row r="88" spans="3:9" ht="28.8" x14ac:dyDescent="0.3">
      <c r="C88" s="109" t="s">
        <v>17</v>
      </c>
      <c r="D88" s="39">
        <v>3</v>
      </c>
      <c r="E88" s="106" t="s">
        <v>33</v>
      </c>
      <c r="G88" s="41">
        <v>1355</v>
      </c>
      <c r="I88" s="21">
        <f t="shared" si="1"/>
        <v>4065</v>
      </c>
    </row>
    <row r="89" spans="3:9" x14ac:dyDescent="0.3">
      <c r="C89" s="104" t="s">
        <v>43</v>
      </c>
      <c r="D89" s="39">
        <v>1</v>
      </c>
      <c r="E89" s="105" t="s">
        <v>44</v>
      </c>
      <c r="G89" s="41">
        <v>1355</v>
      </c>
      <c r="I89" s="21">
        <f t="shared" si="1"/>
        <v>1355</v>
      </c>
    </row>
    <row r="90" spans="3:9" x14ac:dyDescent="0.3">
      <c r="C90" s="176" t="s">
        <v>116</v>
      </c>
      <c r="D90" s="177"/>
      <c r="E90" s="178"/>
      <c r="G90" s="42"/>
      <c r="I90" s="23"/>
    </row>
    <row r="91" spans="3:9" x14ac:dyDescent="0.3">
      <c r="C91" s="104" t="s">
        <v>6</v>
      </c>
      <c r="D91" s="39">
        <v>17</v>
      </c>
      <c r="E91" s="105" t="s">
        <v>45</v>
      </c>
      <c r="G91" s="41">
        <v>11</v>
      </c>
      <c r="I91" s="21">
        <f t="shared" si="1"/>
        <v>187</v>
      </c>
    </row>
    <row r="92" spans="3:9" x14ac:dyDescent="0.3">
      <c r="C92" s="104" t="s">
        <v>18</v>
      </c>
      <c r="D92" s="39">
        <v>7</v>
      </c>
      <c r="E92" s="106" t="s">
        <v>32</v>
      </c>
      <c r="G92" s="41">
        <v>35</v>
      </c>
      <c r="I92" s="21">
        <f t="shared" si="1"/>
        <v>245</v>
      </c>
    </row>
    <row r="93" spans="3:9" x14ac:dyDescent="0.3">
      <c r="C93" s="104" t="s">
        <v>7</v>
      </c>
      <c r="D93" s="39">
        <v>3</v>
      </c>
      <c r="E93" s="106" t="s">
        <v>32</v>
      </c>
      <c r="G93" s="41">
        <v>75</v>
      </c>
      <c r="I93" s="21">
        <f t="shared" si="1"/>
        <v>225</v>
      </c>
    </row>
    <row r="94" spans="3:9" x14ac:dyDescent="0.3">
      <c r="C94" s="104" t="s">
        <v>46</v>
      </c>
      <c r="D94" s="39">
        <v>4</v>
      </c>
      <c r="E94" s="106" t="s">
        <v>32</v>
      </c>
      <c r="G94" s="41">
        <v>14.8</v>
      </c>
      <c r="I94" s="21">
        <f t="shared" si="1"/>
        <v>59.2</v>
      </c>
    </row>
    <row r="95" spans="3:9" x14ac:dyDescent="0.3">
      <c r="C95" s="104" t="s">
        <v>47</v>
      </c>
      <c r="D95" s="39">
        <v>4</v>
      </c>
      <c r="E95" s="105" t="s">
        <v>32</v>
      </c>
      <c r="G95" s="41">
        <v>11.37</v>
      </c>
      <c r="I95" s="21">
        <f t="shared" si="1"/>
        <v>45.48</v>
      </c>
    </row>
    <row r="96" spans="3:9" ht="28.8" x14ac:dyDescent="0.3">
      <c r="C96" s="109" t="s">
        <v>119</v>
      </c>
      <c r="D96" s="39">
        <v>5</v>
      </c>
      <c r="E96" s="105" t="s">
        <v>32</v>
      </c>
      <c r="G96" s="84">
        <v>9.23</v>
      </c>
      <c r="I96" s="21">
        <f t="shared" si="1"/>
        <v>46.150000000000006</v>
      </c>
    </row>
    <row r="97" spans="3:9" x14ac:dyDescent="0.3">
      <c r="C97" s="176" t="s">
        <v>39</v>
      </c>
      <c r="D97" s="177"/>
      <c r="E97" s="178"/>
      <c r="G97" s="42"/>
      <c r="I97" s="23"/>
    </row>
    <row r="98" spans="3:9" x14ac:dyDescent="0.3">
      <c r="C98" s="125" t="s">
        <v>139</v>
      </c>
      <c r="D98" s="39">
        <v>2</v>
      </c>
      <c r="E98" s="105" t="s">
        <v>32</v>
      </c>
      <c r="G98" s="41">
        <v>1290</v>
      </c>
      <c r="I98" s="21">
        <f t="shared" si="1"/>
        <v>2580</v>
      </c>
    </row>
    <row r="99" spans="3:9" ht="28.8" x14ac:dyDescent="0.3">
      <c r="C99" s="109" t="s">
        <v>146</v>
      </c>
      <c r="D99" s="39">
        <v>2</v>
      </c>
      <c r="E99" s="105" t="s">
        <v>32</v>
      </c>
      <c r="G99" s="41">
        <v>1790</v>
      </c>
      <c r="I99" s="126">
        <f t="shared" si="1"/>
        <v>3580</v>
      </c>
    </row>
    <row r="100" spans="3:9" ht="37.200000000000003" customHeight="1" x14ac:dyDescent="0.3">
      <c r="C100" s="109" t="s">
        <v>141</v>
      </c>
      <c r="D100" s="39">
        <v>1</v>
      </c>
      <c r="E100" s="105" t="s">
        <v>32</v>
      </c>
      <c r="G100" s="41">
        <v>469</v>
      </c>
      <c r="I100" s="126">
        <f t="shared" si="1"/>
        <v>469</v>
      </c>
    </row>
    <row r="101" spans="3:9" x14ac:dyDescent="0.3">
      <c r="C101" s="104" t="s">
        <v>142</v>
      </c>
      <c r="D101" s="39">
        <v>1</v>
      </c>
      <c r="E101" s="105" t="s">
        <v>32</v>
      </c>
      <c r="G101" s="41">
        <v>1280.4000000000001</v>
      </c>
      <c r="I101" s="126">
        <f t="shared" si="1"/>
        <v>1280.4000000000001</v>
      </c>
    </row>
    <row r="102" spans="3:9" ht="28.8" x14ac:dyDescent="0.3">
      <c r="C102" s="109" t="s">
        <v>48</v>
      </c>
      <c r="D102" s="39">
        <v>1</v>
      </c>
      <c r="E102" s="105" t="s">
        <v>32</v>
      </c>
      <c r="G102" s="41">
        <v>3574.21</v>
      </c>
      <c r="I102" s="126">
        <f t="shared" si="1"/>
        <v>3574.21</v>
      </c>
    </row>
    <row r="103" spans="3:9" x14ac:dyDescent="0.3">
      <c r="C103" s="109" t="s">
        <v>49</v>
      </c>
      <c r="D103" s="39">
        <v>1</v>
      </c>
      <c r="E103" s="105" t="s">
        <v>32</v>
      </c>
      <c r="G103" s="41">
        <v>211.58</v>
      </c>
      <c r="I103" s="126">
        <f t="shared" si="1"/>
        <v>211.58</v>
      </c>
    </row>
    <row r="104" spans="3:9" ht="28.8" x14ac:dyDescent="0.3">
      <c r="C104" s="109" t="s">
        <v>50</v>
      </c>
      <c r="D104" s="39">
        <v>1</v>
      </c>
      <c r="E104" s="105" t="s">
        <v>32</v>
      </c>
      <c r="G104" s="41">
        <v>1489.17</v>
      </c>
      <c r="I104" s="126">
        <f t="shared" si="1"/>
        <v>1489.17</v>
      </c>
    </row>
    <row r="105" spans="3:9" x14ac:dyDescent="0.3">
      <c r="C105" s="176" t="s">
        <v>38</v>
      </c>
      <c r="D105" s="177"/>
      <c r="E105" s="178"/>
      <c r="G105" s="42"/>
      <c r="I105" s="23"/>
    </row>
    <row r="106" spans="3:9" x14ac:dyDescent="0.3">
      <c r="C106" s="132" t="s">
        <v>138</v>
      </c>
      <c r="D106" s="39">
        <v>5</v>
      </c>
      <c r="E106" s="105" t="s">
        <v>32</v>
      </c>
      <c r="G106" s="41">
        <v>199</v>
      </c>
      <c r="I106" s="21">
        <f t="shared" si="1"/>
        <v>995</v>
      </c>
    </row>
    <row r="107" spans="3:9" x14ac:dyDescent="0.3">
      <c r="C107" s="109" t="s">
        <v>147</v>
      </c>
      <c r="D107" s="39">
        <v>1</v>
      </c>
      <c r="E107" s="105" t="s">
        <v>32</v>
      </c>
      <c r="G107" s="41">
        <v>832</v>
      </c>
      <c r="I107" s="21">
        <f t="shared" si="1"/>
        <v>832</v>
      </c>
    </row>
    <row r="108" spans="3:9" x14ac:dyDescent="0.3">
      <c r="C108" s="176" t="s">
        <v>117</v>
      </c>
      <c r="D108" s="177"/>
      <c r="E108" s="178"/>
      <c r="G108" s="42"/>
      <c r="I108" s="23"/>
    </row>
    <row r="109" spans="3:9" x14ac:dyDescent="0.3">
      <c r="C109" s="104" t="s">
        <v>25</v>
      </c>
      <c r="D109" s="39">
        <v>6.92</v>
      </c>
      <c r="E109" s="106" t="s">
        <v>35</v>
      </c>
      <c r="G109" s="41">
        <v>1100</v>
      </c>
      <c r="I109" s="21">
        <f t="shared" si="1"/>
        <v>7612</v>
      </c>
    </row>
    <row r="110" spans="3:9" x14ac:dyDescent="0.3">
      <c r="C110" s="104" t="s">
        <v>26</v>
      </c>
      <c r="D110" s="39">
        <v>3</v>
      </c>
      <c r="E110" s="106" t="s">
        <v>32</v>
      </c>
      <c r="G110" s="41">
        <v>4000</v>
      </c>
      <c r="I110" s="21">
        <f t="shared" si="1"/>
        <v>12000</v>
      </c>
    </row>
    <row r="111" spans="3:9" x14ac:dyDescent="0.3">
      <c r="C111" s="176" t="s">
        <v>118</v>
      </c>
      <c r="D111" s="177"/>
      <c r="E111" s="178"/>
      <c r="G111" s="42"/>
      <c r="I111" s="23"/>
    </row>
    <row r="112" spans="3:9" x14ac:dyDescent="0.3">
      <c r="C112" s="104" t="s">
        <v>52</v>
      </c>
      <c r="D112" s="39">
        <v>5</v>
      </c>
      <c r="E112" s="105" t="s">
        <v>32</v>
      </c>
      <c r="G112" s="41">
        <v>54</v>
      </c>
      <c r="I112" s="21">
        <f t="shared" si="1"/>
        <v>270</v>
      </c>
    </row>
    <row r="113" spans="3:9" x14ac:dyDescent="0.3">
      <c r="C113" s="104" t="s">
        <v>53</v>
      </c>
      <c r="D113" s="39">
        <v>9</v>
      </c>
      <c r="E113" s="105" t="s">
        <v>32</v>
      </c>
      <c r="G113" s="41">
        <v>15.9</v>
      </c>
      <c r="I113" s="21">
        <f t="shared" si="1"/>
        <v>143.1</v>
      </c>
    </row>
    <row r="114" spans="3:9" x14ac:dyDescent="0.3">
      <c r="C114" s="104" t="s">
        <v>54</v>
      </c>
      <c r="D114" s="39">
        <v>3</v>
      </c>
      <c r="E114" s="105" t="s">
        <v>32</v>
      </c>
      <c r="G114" s="41">
        <v>3.89</v>
      </c>
      <c r="I114" s="21">
        <f t="shared" si="1"/>
        <v>11.67</v>
      </c>
    </row>
    <row r="115" spans="3:9" x14ac:dyDescent="0.3">
      <c r="C115" s="104" t="s">
        <v>55</v>
      </c>
      <c r="D115" s="39">
        <v>3</v>
      </c>
      <c r="E115" s="105" t="s">
        <v>32</v>
      </c>
      <c r="G115" s="41">
        <v>3.89</v>
      </c>
      <c r="I115" s="21">
        <f t="shared" si="1"/>
        <v>11.67</v>
      </c>
    </row>
    <row r="116" spans="3:9" x14ac:dyDescent="0.3">
      <c r="C116" s="104" t="s">
        <v>56</v>
      </c>
      <c r="D116" s="39">
        <v>1</v>
      </c>
      <c r="E116" s="105" t="s">
        <v>32</v>
      </c>
      <c r="G116" s="41">
        <v>27.5</v>
      </c>
      <c r="I116" s="21">
        <f t="shared" si="1"/>
        <v>27.5</v>
      </c>
    </row>
    <row r="117" spans="3:9" x14ac:dyDescent="0.3">
      <c r="C117" s="104" t="s">
        <v>57</v>
      </c>
      <c r="D117" s="39">
        <v>7</v>
      </c>
      <c r="E117" s="105" t="s">
        <v>32</v>
      </c>
      <c r="G117" s="41">
        <v>4</v>
      </c>
      <c r="I117" s="21">
        <f t="shared" si="1"/>
        <v>28</v>
      </c>
    </row>
    <row r="118" spans="3:9" x14ac:dyDescent="0.3">
      <c r="C118" s="104" t="s">
        <v>58</v>
      </c>
      <c r="D118" s="39">
        <v>4</v>
      </c>
      <c r="E118" s="105" t="s">
        <v>32</v>
      </c>
      <c r="G118" s="41">
        <v>30.61</v>
      </c>
      <c r="I118" s="21">
        <f t="shared" si="1"/>
        <v>122.44</v>
      </c>
    </row>
    <row r="119" spans="3:9" x14ac:dyDescent="0.3">
      <c r="C119" s="104" t="s">
        <v>59</v>
      </c>
      <c r="D119" s="39">
        <v>1</v>
      </c>
      <c r="E119" s="105" t="s">
        <v>32</v>
      </c>
      <c r="G119" s="41">
        <v>119.02</v>
      </c>
      <c r="I119" s="21">
        <f t="shared" si="1"/>
        <v>119.02</v>
      </c>
    </row>
    <row r="120" spans="3:9" x14ac:dyDescent="0.3">
      <c r="C120" s="104" t="s">
        <v>60</v>
      </c>
      <c r="D120" s="39">
        <v>1</v>
      </c>
      <c r="E120" s="105" t="s">
        <v>32</v>
      </c>
      <c r="G120" s="41">
        <v>250</v>
      </c>
      <c r="I120" s="21">
        <f t="shared" si="1"/>
        <v>250</v>
      </c>
    </row>
    <row r="121" spans="3:9" x14ac:dyDescent="0.3">
      <c r="C121" s="104" t="s">
        <v>61</v>
      </c>
      <c r="D121" s="39">
        <v>3</v>
      </c>
      <c r="E121" s="105" t="s">
        <v>32</v>
      </c>
      <c r="G121" s="41">
        <v>72</v>
      </c>
      <c r="I121" s="21">
        <f t="shared" si="1"/>
        <v>216</v>
      </c>
    </row>
    <row r="122" spans="3:9" x14ac:dyDescent="0.3">
      <c r="C122" s="176" t="s">
        <v>70</v>
      </c>
      <c r="D122" s="177"/>
      <c r="E122" s="178"/>
      <c r="G122" s="42"/>
      <c r="I122" s="23"/>
    </row>
    <row r="123" spans="3:9" x14ac:dyDescent="0.3">
      <c r="C123" s="104" t="s">
        <v>62</v>
      </c>
      <c r="D123" s="39">
        <v>1</v>
      </c>
      <c r="E123" s="105" t="s">
        <v>32</v>
      </c>
      <c r="G123" s="41">
        <v>99</v>
      </c>
      <c r="I123" s="21">
        <f t="shared" si="1"/>
        <v>99</v>
      </c>
    </row>
    <row r="124" spans="3:9" x14ac:dyDescent="0.3">
      <c r="C124" s="104" t="s">
        <v>63</v>
      </c>
      <c r="D124" s="39">
        <v>1</v>
      </c>
      <c r="E124" s="105" t="s">
        <v>32</v>
      </c>
      <c r="G124" s="41">
        <v>229</v>
      </c>
      <c r="I124" s="21">
        <f t="shared" si="1"/>
        <v>229</v>
      </c>
    </row>
    <row r="125" spans="3:9" x14ac:dyDescent="0.3">
      <c r="C125" s="104" t="s">
        <v>64</v>
      </c>
      <c r="D125" s="39">
        <v>2</v>
      </c>
      <c r="E125" s="105" t="s">
        <v>32</v>
      </c>
      <c r="G125" s="41">
        <v>47</v>
      </c>
      <c r="I125" s="21">
        <f t="shared" si="1"/>
        <v>94</v>
      </c>
    </row>
    <row r="126" spans="3:9" x14ac:dyDescent="0.3">
      <c r="C126" s="104" t="s">
        <v>65</v>
      </c>
      <c r="D126" s="39">
        <v>2</v>
      </c>
      <c r="E126" s="105" t="s">
        <v>32</v>
      </c>
      <c r="G126" s="41">
        <v>14.96</v>
      </c>
      <c r="I126" s="21">
        <f t="shared" si="1"/>
        <v>29.92</v>
      </c>
    </row>
    <row r="127" spans="3:9" x14ac:dyDescent="0.3">
      <c r="C127" s="104" t="s">
        <v>66</v>
      </c>
      <c r="D127" s="39">
        <v>1</v>
      </c>
      <c r="E127" s="105" t="s">
        <v>32</v>
      </c>
      <c r="G127" s="41">
        <v>13.61</v>
      </c>
      <c r="I127" s="21">
        <f t="shared" si="1"/>
        <v>13.61</v>
      </c>
    </row>
    <row r="128" spans="3:9" x14ac:dyDescent="0.3">
      <c r="C128" s="104" t="s">
        <v>67</v>
      </c>
      <c r="D128" s="39">
        <v>3</v>
      </c>
      <c r="E128" s="105" t="s">
        <v>32</v>
      </c>
      <c r="G128" s="41">
        <v>3.08</v>
      </c>
      <c r="I128" s="21">
        <f t="shared" si="1"/>
        <v>9.24</v>
      </c>
    </row>
    <row r="129" spans="2:11" x14ac:dyDescent="0.3">
      <c r="C129" s="104" t="s">
        <v>148</v>
      </c>
      <c r="D129" s="39">
        <v>1</v>
      </c>
      <c r="E129" s="105" t="s">
        <v>32</v>
      </c>
      <c r="G129" s="41">
        <v>1.8</v>
      </c>
      <c r="I129" s="21">
        <f t="shared" si="1"/>
        <v>1.8</v>
      </c>
    </row>
    <row r="130" spans="2:11" x14ac:dyDescent="0.3">
      <c r="C130" s="104" t="s">
        <v>149</v>
      </c>
      <c r="D130" s="39">
        <v>1</v>
      </c>
      <c r="E130" s="105" t="s">
        <v>32</v>
      </c>
      <c r="G130" s="41">
        <v>6.43</v>
      </c>
      <c r="I130" s="21">
        <f t="shared" si="1"/>
        <v>6.43</v>
      </c>
    </row>
    <row r="131" spans="2:11" x14ac:dyDescent="0.3">
      <c r="C131" s="104" t="s">
        <v>68</v>
      </c>
      <c r="D131" s="39">
        <v>1</v>
      </c>
      <c r="E131" s="105" t="s">
        <v>69</v>
      </c>
      <c r="G131" s="41">
        <v>149</v>
      </c>
      <c r="I131" s="21">
        <f t="shared" si="1"/>
        <v>149</v>
      </c>
    </row>
    <row r="132" spans="2:11" x14ac:dyDescent="0.3">
      <c r="C132" s="104" t="s">
        <v>73</v>
      </c>
      <c r="D132" s="39">
        <v>4</v>
      </c>
      <c r="E132" s="105" t="s">
        <v>45</v>
      </c>
      <c r="G132" s="41">
        <v>559.97</v>
      </c>
      <c r="I132" s="21">
        <f t="shared" si="1"/>
        <v>2239.88</v>
      </c>
    </row>
    <row r="133" spans="2:11" x14ac:dyDescent="0.3">
      <c r="C133" s="104" t="s">
        <v>71</v>
      </c>
      <c r="D133" s="39">
        <v>4</v>
      </c>
      <c r="E133" s="105" t="s">
        <v>45</v>
      </c>
      <c r="G133" s="41">
        <v>1112.3800000000001</v>
      </c>
      <c r="I133" s="21">
        <f t="shared" si="1"/>
        <v>4449.5200000000004</v>
      </c>
    </row>
    <row r="134" spans="2:11" x14ac:dyDescent="0.3">
      <c r="C134" s="104" t="s">
        <v>72</v>
      </c>
      <c r="D134" s="39">
        <v>16</v>
      </c>
      <c r="E134" s="105" t="s">
        <v>32</v>
      </c>
      <c r="G134" s="41">
        <v>37.5</v>
      </c>
      <c r="I134" s="21">
        <f t="shared" si="1"/>
        <v>600</v>
      </c>
    </row>
    <row r="135" spans="2:11" ht="18" x14ac:dyDescent="0.35">
      <c r="B135" s="13"/>
      <c r="C135" s="104" t="s">
        <v>78</v>
      </c>
      <c r="D135" s="127">
        <v>2</v>
      </c>
      <c r="E135" s="105" t="s">
        <v>32</v>
      </c>
      <c r="G135" s="41">
        <v>728.71</v>
      </c>
      <c r="I135" s="21">
        <f t="shared" si="1"/>
        <v>1457.42</v>
      </c>
    </row>
    <row r="136" spans="2:11" x14ac:dyDescent="0.3">
      <c r="C136" s="176" t="s">
        <v>83</v>
      </c>
      <c r="D136" s="177"/>
      <c r="E136" s="178"/>
      <c r="G136" s="40"/>
      <c r="I136" s="23"/>
    </row>
    <row r="137" spans="2:11" ht="28.8" x14ac:dyDescent="0.3">
      <c r="C137" s="109" t="s">
        <v>82</v>
      </c>
      <c r="D137" s="39">
        <v>3.37</v>
      </c>
      <c r="E137" s="105" t="s">
        <v>35</v>
      </c>
      <c r="G137" s="41">
        <v>99</v>
      </c>
      <c r="I137" s="21">
        <f t="shared" si="1"/>
        <v>333.63</v>
      </c>
    </row>
    <row r="138" spans="2:11" ht="15" thickBot="1" x14ac:dyDescent="0.35">
      <c r="C138" s="111" t="s">
        <v>80</v>
      </c>
      <c r="D138" s="112">
        <v>1</v>
      </c>
      <c r="E138" s="113" t="s">
        <v>81</v>
      </c>
      <c r="G138" s="43">
        <v>77</v>
      </c>
      <c r="I138" s="22">
        <f t="shared" si="1"/>
        <v>77</v>
      </c>
      <c r="J138" s="81" t="s">
        <v>123</v>
      </c>
      <c r="K138" s="81" t="s">
        <v>111</v>
      </c>
    </row>
    <row r="139" spans="2:11" x14ac:dyDescent="0.3">
      <c r="C139" s="27"/>
      <c r="D139" s="27"/>
      <c r="E139" s="34"/>
      <c r="G139" s="38" t="s">
        <v>112</v>
      </c>
      <c r="I139" s="31">
        <f>SUM(I76:I138)</f>
        <v>141689.03999999998</v>
      </c>
      <c r="J139" s="77">
        <v>59175.88</v>
      </c>
      <c r="K139" s="79">
        <f>I139+J139</f>
        <v>200864.91999999998</v>
      </c>
    </row>
    <row r="140" spans="2:11" ht="18.600000000000001" thickBot="1" x14ac:dyDescent="0.4">
      <c r="C140" s="158" t="s">
        <v>92</v>
      </c>
      <c r="D140" s="158"/>
      <c r="E140" s="158"/>
      <c r="G140" s="45"/>
      <c r="I140" s="19"/>
    </row>
    <row r="141" spans="2:11" ht="15" thickBot="1" x14ac:dyDescent="0.35">
      <c r="C141" s="98" t="s">
        <v>115</v>
      </c>
      <c r="D141" s="99" t="s">
        <v>0</v>
      </c>
      <c r="E141" s="99" t="s">
        <v>27</v>
      </c>
      <c r="G141" s="100" t="s">
        <v>110</v>
      </c>
      <c r="I141" s="101" t="s">
        <v>111</v>
      </c>
    </row>
    <row r="142" spans="2:11" x14ac:dyDescent="0.3">
      <c r="C142" s="148" t="s">
        <v>91</v>
      </c>
      <c r="D142" s="149"/>
      <c r="E142" s="157"/>
      <c r="G142" s="102"/>
      <c r="I142" s="103"/>
    </row>
    <row r="143" spans="2:11" x14ac:dyDescent="0.3">
      <c r="C143" s="1" t="s">
        <v>8</v>
      </c>
      <c r="D143" s="122">
        <v>12</v>
      </c>
      <c r="E143" s="128" t="s">
        <v>120</v>
      </c>
      <c r="G143" s="107">
        <v>3200</v>
      </c>
      <c r="I143" s="108">
        <v>38400</v>
      </c>
    </row>
    <row r="144" spans="2:11" x14ac:dyDescent="0.3">
      <c r="C144" s="1" t="s">
        <v>1</v>
      </c>
      <c r="D144" s="122">
        <v>3</v>
      </c>
      <c r="E144" s="128" t="s">
        <v>29</v>
      </c>
      <c r="G144" s="107">
        <v>1550</v>
      </c>
      <c r="I144" s="108">
        <v>4650</v>
      </c>
    </row>
    <row r="145" spans="3:9" x14ac:dyDescent="0.3">
      <c r="C145" s="1" t="s">
        <v>9</v>
      </c>
      <c r="D145" s="123">
        <v>1.1666666666666667</v>
      </c>
      <c r="E145" s="128" t="s">
        <v>29</v>
      </c>
      <c r="G145" s="107">
        <v>1550</v>
      </c>
      <c r="I145" s="108">
        <v>1798</v>
      </c>
    </row>
    <row r="146" spans="3:9" x14ac:dyDescent="0.3">
      <c r="C146" s="1" t="s">
        <v>10</v>
      </c>
      <c r="D146" s="122">
        <v>1</v>
      </c>
      <c r="E146" s="128" t="s">
        <v>121</v>
      </c>
      <c r="G146" s="107">
        <v>3000</v>
      </c>
      <c r="I146" s="108">
        <v>3000</v>
      </c>
    </row>
    <row r="147" spans="3:9" x14ac:dyDescent="0.3">
      <c r="C147" s="1" t="s">
        <v>11</v>
      </c>
      <c r="D147" s="122">
        <v>61</v>
      </c>
      <c r="E147" s="128" t="s">
        <v>81</v>
      </c>
      <c r="G147" s="107">
        <v>50</v>
      </c>
      <c r="I147" s="108">
        <v>3050</v>
      </c>
    </row>
    <row r="148" spans="3:9" x14ac:dyDescent="0.3">
      <c r="C148" s="1" t="s">
        <v>12</v>
      </c>
      <c r="D148" s="122">
        <v>72</v>
      </c>
      <c r="E148" s="128" t="s">
        <v>30</v>
      </c>
      <c r="G148" s="107">
        <v>22</v>
      </c>
      <c r="I148" s="108">
        <v>1584</v>
      </c>
    </row>
    <row r="149" spans="3:9" x14ac:dyDescent="0.3">
      <c r="C149" s="1" t="s">
        <v>3</v>
      </c>
      <c r="D149" s="122" t="s">
        <v>140</v>
      </c>
      <c r="E149" s="128" t="s">
        <v>120</v>
      </c>
      <c r="G149" s="107">
        <v>13900</v>
      </c>
      <c r="I149" s="108">
        <v>8340</v>
      </c>
    </row>
    <row r="150" spans="3:9" x14ac:dyDescent="0.3">
      <c r="C150" s="1" t="s">
        <v>4</v>
      </c>
      <c r="D150" s="124">
        <v>20</v>
      </c>
      <c r="E150" s="128" t="s">
        <v>30</v>
      </c>
      <c r="G150" s="107">
        <v>20</v>
      </c>
      <c r="I150" s="108">
        <v>400</v>
      </c>
    </row>
    <row r="151" spans="3:9" x14ac:dyDescent="0.3">
      <c r="C151" s="8" t="s">
        <v>5</v>
      </c>
      <c r="D151" s="124">
        <v>2201</v>
      </c>
      <c r="E151" s="128" t="s">
        <v>32</v>
      </c>
      <c r="G151" s="107">
        <v>2.5</v>
      </c>
      <c r="I151" s="108">
        <v>5502.5</v>
      </c>
    </row>
    <row r="152" spans="3:9" x14ac:dyDescent="0.3">
      <c r="C152" s="179" t="s">
        <v>37</v>
      </c>
      <c r="D152" s="180"/>
      <c r="E152" s="181"/>
      <c r="G152" s="102"/>
      <c r="I152" s="103"/>
    </row>
    <row r="153" spans="3:9" x14ac:dyDescent="0.3">
      <c r="C153" s="8" t="s">
        <v>14</v>
      </c>
      <c r="D153" s="124">
        <v>47</v>
      </c>
      <c r="E153" s="128" t="s">
        <v>31</v>
      </c>
      <c r="G153" s="107">
        <v>76</v>
      </c>
      <c r="I153" s="108">
        <v>3572</v>
      </c>
    </row>
    <row r="154" spans="3:9" ht="26.4" x14ac:dyDescent="0.3">
      <c r="C154" s="16" t="s">
        <v>15</v>
      </c>
      <c r="D154" s="124">
        <v>1</v>
      </c>
      <c r="E154" s="128" t="s">
        <v>33</v>
      </c>
      <c r="G154" s="107">
        <v>1946</v>
      </c>
      <c r="I154" s="108">
        <v>1946</v>
      </c>
    </row>
    <row r="155" spans="3:9" ht="28.8" x14ac:dyDescent="0.3">
      <c r="C155" s="33" t="s">
        <v>17</v>
      </c>
      <c r="D155" s="124">
        <v>1.5</v>
      </c>
      <c r="E155" s="128" t="s">
        <v>33</v>
      </c>
      <c r="G155" s="107">
        <v>1355</v>
      </c>
      <c r="I155" s="108">
        <v>2032.5</v>
      </c>
    </row>
    <row r="156" spans="3:9" x14ac:dyDescent="0.3">
      <c r="C156" s="8" t="s">
        <v>43</v>
      </c>
      <c r="D156" s="124">
        <v>2</v>
      </c>
      <c r="E156" s="129" t="s">
        <v>44</v>
      </c>
      <c r="G156" s="107">
        <v>1355</v>
      </c>
      <c r="I156" s="108">
        <v>2710</v>
      </c>
    </row>
    <row r="157" spans="3:9" x14ac:dyDescent="0.3">
      <c r="C157" s="162" t="s">
        <v>116</v>
      </c>
      <c r="D157" s="163"/>
      <c r="E157" s="164"/>
      <c r="G157" s="102"/>
      <c r="I157" s="103"/>
    </row>
    <row r="158" spans="3:9" x14ac:dyDescent="0.3">
      <c r="C158" s="8" t="s">
        <v>6</v>
      </c>
      <c r="D158" s="124">
        <v>9</v>
      </c>
      <c r="E158" s="129" t="s">
        <v>45</v>
      </c>
      <c r="G158" s="107">
        <v>11</v>
      </c>
      <c r="I158" s="108">
        <v>99</v>
      </c>
    </row>
    <row r="159" spans="3:9" x14ac:dyDescent="0.3">
      <c r="C159" s="8" t="s">
        <v>18</v>
      </c>
      <c r="D159" s="124">
        <v>2</v>
      </c>
      <c r="E159" s="128" t="s">
        <v>32</v>
      </c>
      <c r="G159" s="107">
        <v>35</v>
      </c>
      <c r="I159" s="108">
        <v>70</v>
      </c>
    </row>
    <row r="160" spans="3:9" x14ac:dyDescent="0.3">
      <c r="C160" s="8" t="s">
        <v>7</v>
      </c>
      <c r="D160" s="124">
        <v>1</v>
      </c>
      <c r="E160" s="128" t="s">
        <v>32</v>
      </c>
      <c r="G160" s="107">
        <v>75</v>
      </c>
      <c r="I160" s="108">
        <v>75</v>
      </c>
    </row>
    <row r="161" spans="3:9" x14ac:dyDescent="0.3">
      <c r="C161" s="8" t="s">
        <v>47</v>
      </c>
      <c r="D161" s="124">
        <v>3</v>
      </c>
      <c r="E161" s="129" t="s">
        <v>32</v>
      </c>
      <c r="G161" s="107">
        <v>11.37</v>
      </c>
      <c r="I161" s="108">
        <v>34.11</v>
      </c>
    </row>
    <row r="162" spans="3:9" ht="28.8" x14ac:dyDescent="0.3">
      <c r="C162" s="33" t="s">
        <v>119</v>
      </c>
      <c r="D162" s="124">
        <v>6</v>
      </c>
      <c r="E162" s="129" t="s">
        <v>32</v>
      </c>
      <c r="G162" s="107">
        <v>9.23</v>
      </c>
      <c r="I162" s="108">
        <v>55.38</v>
      </c>
    </row>
    <row r="163" spans="3:9" x14ac:dyDescent="0.3">
      <c r="C163" s="162" t="s">
        <v>39</v>
      </c>
      <c r="D163" s="163"/>
      <c r="E163" s="164"/>
      <c r="G163" s="102"/>
      <c r="I163" s="103"/>
    </row>
    <row r="164" spans="3:9" x14ac:dyDescent="0.3">
      <c r="C164" s="8" t="s">
        <v>141</v>
      </c>
      <c r="D164" s="124">
        <v>6</v>
      </c>
      <c r="E164" s="129" t="s">
        <v>32</v>
      </c>
      <c r="G164" s="107">
        <v>469</v>
      </c>
      <c r="I164" s="108">
        <v>2814</v>
      </c>
    </row>
    <row r="165" spans="3:9" x14ac:dyDescent="0.3">
      <c r="C165" s="8" t="s">
        <v>142</v>
      </c>
      <c r="D165" s="124">
        <v>6</v>
      </c>
      <c r="E165" s="129" t="s">
        <v>32</v>
      </c>
      <c r="G165" s="107">
        <v>1280.4000000000001</v>
      </c>
      <c r="I165" s="108">
        <v>7682.4</v>
      </c>
    </row>
    <row r="166" spans="3:9" x14ac:dyDescent="0.3">
      <c r="C166" s="8" t="s">
        <v>74</v>
      </c>
      <c r="D166" s="124">
        <v>2</v>
      </c>
      <c r="E166" s="129" t="s">
        <v>32</v>
      </c>
      <c r="G166" s="107">
        <v>1307.27</v>
      </c>
      <c r="I166" s="108">
        <v>2614.54</v>
      </c>
    </row>
    <row r="167" spans="3:9" x14ac:dyDescent="0.3">
      <c r="C167" s="162" t="s">
        <v>38</v>
      </c>
      <c r="D167" s="163"/>
      <c r="E167" s="164"/>
      <c r="G167" s="102"/>
      <c r="I167" s="103"/>
    </row>
    <row r="168" spans="3:9" x14ac:dyDescent="0.3">
      <c r="C168" s="110" t="s">
        <v>138</v>
      </c>
      <c r="D168" s="124">
        <v>10</v>
      </c>
      <c r="E168" s="129" t="s">
        <v>32</v>
      </c>
      <c r="G168" s="107">
        <v>199</v>
      </c>
      <c r="I168" s="108">
        <v>1990</v>
      </c>
    </row>
    <row r="169" spans="3:9" x14ac:dyDescent="0.3">
      <c r="C169" s="162" t="s">
        <v>117</v>
      </c>
      <c r="D169" s="163"/>
      <c r="E169" s="164"/>
      <c r="G169" s="102"/>
      <c r="I169" s="103"/>
    </row>
    <row r="170" spans="3:9" x14ac:dyDescent="0.3">
      <c r="C170" s="8" t="s">
        <v>25</v>
      </c>
      <c r="D170" s="124">
        <v>2.66</v>
      </c>
      <c r="E170" s="128" t="s">
        <v>35</v>
      </c>
      <c r="G170" s="107">
        <v>1100</v>
      </c>
      <c r="I170" s="108">
        <v>2926</v>
      </c>
    </row>
    <row r="171" spans="3:9" x14ac:dyDescent="0.3">
      <c r="C171" s="8" t="s">
        <v>26</v>
      </c>
      <c r="D171" s="124">
        <v>3</v>
      </c>
      <c r="E171" s="128" t="s">
        <v>32</v>
      </c>
      <c r="G171" s="107">
        <v>4000</v>
      </c>
      <c r="I171" s="108">
        <v>12000</v>
      </c>
    </row>
    <row r="172" spans="3:9" x14ac:dyDescent="0.3">
      <c r="C172" s="162" t="s">
        <v>118</v>
      </c>
      <c r="D172" s="163"/>
      <c r="E172" s="164"/>
      <c r="G172" s="102"/>
      <c r="I172" s="103"/>
    </row>
    <row r="173" spans="3:9" x14ac:dyDescent="0.3">
      <c r="C173" s="8" t="s">
        <v>52</v>
      </c>
      <c r="D173" s="124">
        <v>9</v>
      </c>
      <c r="E173" s="129" t="s">
        <v>32</v>
      </c>
      <c r="G173" s="107">
        <v>54</v>
      </c>
      <c r="I173" s="108">
        <v>486</v>
      </c>
    </row>
    <row r="174" spans="3:9" x14ac:dyDescent="0.3">
      <c r="C174" s="8" t="s">
        <v>53</v>
      </c>
      <c r="D174" s="124">
        <v>24</v>
      </c>
      <c r="E174" s="129" t="s">
        <v>32</v>
      </c>
      <c r="G174" s="107">
        <v>15.9</v>
      </c>
      <c r="I174" s="108">
        <v>381.6</v>
      </c>
    </row>
    <row r="175" spans="3:9" x14ac:dyDescent="0.3">
      <c r="C175" s="8" t="s">
        <v>75</v>
      </c>
      <c r="D175" s="124">
        <v>6</v>
      </c>
      <c r="E175" s="129" t="s">
        <v>32</v>
      </c>
      <c r="G175" s="107">
        <v>108.8</v>
      </c>
      <c r="I175" s="108">
        <v>652.79999999999995</v>
      </c>
    </row>
    <row r="176" spans="3:9" x14ac:dyDescent="0.3">
      <c r="C176" s="8" t="s">
        <v>54</v>
      </c>
      <c r="D176" s="124">
        <v>4</v>
      </c>
      <c r="E176" s="129" t="s">
        <v>32</v>
      </c>
      <c r="G176" s="107">
        <v>3.89</v>
      </c>
      <c r="I176" s="108">
        <v>15.56</v>
      </c>
    </row>
    <row r="177" spans="3:9" x14ac:dyDescent="0.3">
      <c r="C177" s="8" t="s">
        <v>76</v>
      </c>
      <c r="D177" s="124">
        <v>2</v>
      </c>
      <c r="E177" s="129" t="s">
        <v>32</v>
      </c>
      <c r="G177" s="107">
        <v>7.39</v>
      </c>
      <c r="I177" s="108">
        <v>14.78</v>
      </c>
    </row>
    <row r="178" spans="3:9" x14ac:dyDescent="0.3">
      <c r="C178" s="8" t="s">
        <v>55</v>
      </c>
      <c r="D178" s="124">
        <v>3</v>
      </c>
      <c r="E178" s="129" t="s">
        <v>32</v>
      </c>
      <c r="G178" s="107">
        <v>3.89</v>
      </c>
      <c r="I178" s="108">
        <v>11.67</v>
      </c>
    </row>
    <row r="179" spans="3:9" x14ac:dyDescent="0.3">
      <c r="C179" s="8" t="s">
        <v>56</v>
      </c>
      <c r="D179" s="124">
        <v>1</v>
      </c>
      <c r="E179" s="129" t="s">
        <v>32</v>
      </c>
      <c r="G179" s="107">
        <v>27.5</v>
      </c>
      <c r="I179" s="108">
        <v>27.5</v>
      </c>
    </row>
    <row r="180" spans="3:9" x14ac:dyDescent="0.3">
      <c r="C180" s="8" t="s">
        <v>57</v>
      </c>
      <c r="D180" s="124">
        <v>8</v>
      </c>
      <c r="E180" s="129" t="s">
        <v>32</v>
      </c>
      <c r="G180" s="107">
        <v>4</v>
      </c>
      <c r="I180" s="108">
        <v>32</v>
      </c>
    </row>
    <row r="181" spans="3:9" x14ac:dyDescent="0.3">
      <c r="C181" s="8" t="s">
        <v>58</v>
      </c>
      <c r="D181" s="124">
        <v>4</v>
      </c>
      <c r="E181" s="129" t="s">
        <v>32</v>
      </c>
      <c r="G181" s="107">
        <v>30.61</v>
      </c>
      <c r="I181" s="108">
        <v>122.44</v>
      </c>
    </row>
    <row r="182" spans="3:9" x14ac:dyDescent="0.3">
      <c r="C182" s="8" t="s">
        <v>77</v>
      </c>
      <c r="D182" s="124">
        <v>4</v>
      </c>
      <c r="E182" s="129" t="s">
        <v>32</v>
      </c>
      <c r="G182" s="107">
        <v>44.07</v>
      </c>
      <c r="I182" s="108">
        <v>176.28</v>
      </c>
    </row>
    <row r="183" spans="3:9" x14ac:dyDescent="0.3">
      <c r="C183" s="8" t="s">
        <v>59</v>
      </c>
      <c r="D183" s="124">
        <v>7</v>
      </c>
      <c r="E183" s="129" t="s">
        <v>32</v>
      </c>
      <c r="G183" s="107">
        <v>119.02</v>
      </c>
      <c r="I183" s="108">
        <v>833.14</v>
      </c>
    </row>
    <row r="184" spans="3:9" x14ac:dyDescent="0.3">
      <c r="C184" s="8" t="s">
        <v>60</v>
      </c>
      <c r="D184" s="124">
        <v>2</v>
      </c>
      <c r="E184" s="129" t="s">
        <v>32</v>
      </c>
      <c r="G184" s="107">
        <v>250</v>
      </c>
      <c r="I184" s="108">
        <v>500</v>
      </c>
    </row>
    <row r="185" spans="3:9" x14ac:dyDescent="0.3">
      <c r="C185" s="8" t="s">
        <v>61</v>
      </c>
      <c r="D185" s="124">
        <v>4</v>
      </c>
      <c r="E185" s="129" t="s">
        <v>32</v>
      </c>
      <c r="G185" s="107">
        <v>72</v>
      </c>
      <c r="I185" s="108">
        <v>288</v>
      </c>
    </row>
    <row r="186" spans="3:9" x14ac:dyDescent="0.3">
      <c r="C186" s="8" t="s">
        <v>143</v>
      </c>
      <c r="D186" s="124">
        <v>2</v>
      </c>
      <c r="E186" s="129" t="s">
        <v>32</v>
      </c>
      <c r="G186" s="107">
        <v>52</v>
      </c>
      <c r="I186" s="108">
        <v>104</v>
      </c>
    </row>
    <row r="187" spans="3:9" x14ac:dyDescent="0.3">
      <c r="C187" s="162" t="s">
        <v>70</v>
      </c>
      <c r="D187" s="163"/>
      <c r="E187" s="164"/>
      <c r="G187" s="102"/>
      <c r="I187" s="103"/>
    </row>
    <row r="188" spans="3:9" x14ac:dyDescent="0.3">
      <c r="C188" s="8" t="s">
        <v>62</v>
      </c>
      <c r="D188" s="124">
        <v>3</v>
      </c>
      <c r="E188" s="129" t="s">
        <v>32</v>
      </c>
      <c r="G188" s="107">
        <v>99</v>
      </c>
      <c r="I188" s="108">
        <v>297</v>
      </c>
    </row>
    <row r="189" spans="3:9" x14ac:dyDescent="0.3">
      <c r="C189" s="8" t="s">
        <v>63</v>
      </c>
      <c r="D189" s="124">
        <v>3</v>
      </c>
      <c r="E189" s="129" t="s">
        <v>32</v>
      </c>
      <c r="G189" s="107">
        <v>229</v>
      </c>
      <c r="I189" s="108">
        <v>687</v>
      </c>
    </row>
    <row r="190" spans="3:9" x14ac:dyDescent="0.3">
      <c r="C190" s="8" t="s">
        <v>64</v>
      </c>
      <c r="D190" s="124">
        <v>10</v>
      </c>
      <c r="E190" s="129" t="s">
        <v>32</v>
      </c>
      <c r="G190" s="107">
        <v>23.5</v>
      </c>
      <c r="I190" s="108">
        <v>235</v>
      </c>
    </row>
    <row r="191" spans="3:9" x14ac:dyDescent="0.3">
      <c r="C191" s="8" t="s">
        <v>144</v>
      </c>
      <c r="D191" s="124">
        <v>12</v>
      </c>
      <c r="E191" s="129" t="s">
        <v>32</v>
      </c>
      <c r="G191" s="107">
        <v>25.23</v>
      </c>
      <c r="I191" s="108">
        <v>302.76</v>
      </c>
    </row>
    <row r="192" spans="3:9" x14ac:dyDescent="0.3">
      <c r="C192" s="8" t="s">
        <v>65</v>
      </c>
      <c r="D192" s="124">
        <v>1</v>
      </c>
      <c r="E192" s="129" t="s">
        <v>32</v>
      </c>
      <c r="G192" s="107">
        <v>14.96</v>
      </c>
      <c r="I192" s="108">
        <v>14.96</v>
      </c>
    </row>
    <row r="193" spans="2:11" x14ac:dyDescent="0.3">
      <c r="C193" s="8" t="s">
        <v>66</v>
      </c>
      <c r="D193" s="124">
        <v>8</v>
      </c>
      <c r="E193" s="129" t="s">
        <v>32</v>
      </c>
      <c r="G193" s="107">
        <v>13.61</v>
      </c>
      <c r="I193" s="108">
        <v>108.88</v>
      </c>
    </row>
    <row r="194" spans="2:11" x14ac:dyDescent="0.3">
      <c r="C194" s="8" t="s">
        <v>67</v>
      </c>
      <c r="D194" s="124">
        <v>9</v>
      </c>
      <c r="E194" s="129" t="s">
        <v>32</v>
      </c>
      <c r="G194" s="107">
        <v>3.08</v>
      </c>
      <c r="I194" s="108">
        <v>27.72</v>
      </c>
    </row>
    <row r="195" spans="2:11" x14ac:dyDescent="0.3">
      <c r="C195" s="8" t="s">
        <v>148</v>
      </c>
      <c r="D195" s="124">
        <v>3</v>
      </c>
      <c r="E195" s="129" t="s">
        <v>32</v>
      </c>
      <c r="G195" s="107">
        <v>1.8</v>
      </c>
      <c r="I195" s="108">
        <v>5.4</v>
      </c>
    </row>
    <row r="196" spans="2:11" x14ac:dyDescent="0.3">
      <c r="C196" s="8" t="s">
        <v>149</v>
      </c>
      <c r="D196" s="124">
        <v>3</v>
      </c>
      <c r="E196" s="129" t="s">
        <v>32</v>
      </c>
      <c r="G196" s="107">
        <v>6.43</v>
      </c>
      <c r="I196" s="108">
        <v>19.29</v>
      </c>
    </row>
    <row r="197" spans="2:11" x14ac:dyDescent="0.3">
      <c r="C197" s="8" t="s">
        <v>78</v>
      </c>
      <c r="D197" s="124">
        <v>2</v>
      </c>
      <c r="E197" s="129" t="s">
        <v>32</v>
      </c>
      <c r="G197" s="107">
        <v>728.71</v>
      </c>
      <c r="I197" s="108">
        <v>1457.42</v>
      </c>
    </row>
    <row r="198" spans="2:11" x14ac:dyDescent="0.3">
      <c r="C198" s="8" t="s">
        <v>68</v>
      </c>
      <c r="D198" s="124">
        <v>2</v>
      </c>
      <c r="E198" s="129" t="s">
        <v>69</v>
      </c>
      <c r="G198" s="107">
        <v>149</v>
      </c>
      <c r="I198" s="108">
        <v>298</v>
      </c>
    </row>
    <row r="199" spans="2:11" x14ac:dyDescent="0.3">
      <c r="C199" s="8" t="s">
        <v>73</v>
      </c>
      <c r="D199" s="124">
        <v>4</v>
      </c>
      <c r="E199" s="129" t="s">
        <v>45</v>
      </c>
      <c r="G199" s="107">
        <v>559.97</v>
      </c>
      <c r="I199" s="108">
        <v>2239.88</v>
      </c>
    </row>
    <row r="200" spans="2:11" x14ac:dyDescent="0.3">
      <c r="C200" s="8" t="s">
        <v>71</v>
      </c>
      <c r="D200" s="124">
        <v>4</v>
      </c>
      <c r="E200" s="129" t="s">
        <v>45</v>
      </c>
      <c r="G200" s="107">
        <v>112.38</v>
      </c>
      <c r="I200" s="108">
        <v>449.52</v>
      </c>
    </row>
    <row r="201" spans="2:11" x14ac:dyDescent="0.3">
      <c r="C201" s="8" t="s">
        <v>72</v>
      </c>
      <c r="D201" s="124">
        <v>16</v>
      </c>
      <c r="E201" s="129" t="s">
        <v>32</v>
      </c>
      <c r="G201" s="107">
        <v>37.5</v>
      </c>
      <c r="I201" s="108">
        <v>600</v>
      </c>
    </row>
    <row r="202" spans="2:11" ht="18" x14ac:dyDescent="0.35">
      <c r="B202" s="13"/>
      <c r="C202" s="8" t="s">
        <v>79</v>
      </c>
      <c r="D202" s="124">
        <v>2</v>
      </c>
      <c r="E202" s="129" t="s">
        <v>32</v>
      </c>
      <c r="G202" s="107">
        <v>1692.79</v>
      </c>
      <c r="I202" s="108">
        <v>3385.58</v>
      </c>
    </row>
    <row r="203" spans="2:11" x14ac:dyDescent="0.3">
      <c r="C203" s="162" t="s">
        <v>83</v>
      </c>
      <c r="D203" s="163"/>
      <c r="E203" s="164"/>
      <c r="G203" s="102"/>
      <c r="I203" s="103"/>
    </row>
    <row r="204" spans="2:11" ht="28.8" x14ac:dyDescent="0.3">
      <c r="C204" s="33" t="s">
        <v>82</v>
      </c>
      <c r="D204" s="124">
        <v>3.37</v>
      </c>
      <c r="E204" s="129" t="s">
        <v>35</v>
      </c>
      <c r="G204" s="107">
        <v>99</v>
      </c>
      <c r="I204" s="108">
        <v>333.63</v>
      </c>
    </row>
    <row r="205" spans="2:11" ht="15" thickBot="1" x14ac:dyDescent="0.35">
      <c r="C205" s="10" t="s">
        <v>80</v>
      </c>
      <c r="D205" s="130">
        <v>1</v>
      </c>
      <c r="E205" s="131" t="s">
        <v>81</v>
      </c>
      <c r="G205" s="114">
        <v>77</v>
      </c>
      <c r="I205" s="115">
        <v>77</v>
      </c>
      <c r="J205" s="81" t="s">
        <v>123</v>
      </c>
      <c r="K205" s="81" t="s">
        <v>111</v>
      </c>
    </row>
    <row r="206" spans="2:11" ht="15" thickBot="1" x14ac:dyDescent="0.35">
      <c r="C206" s="116"/>
      <c r="D206" s="116"/>
      <c r="E206" s="117"/>
      <c r="G206" s="118" t="s">
        <v>145</v>
      </c>
      <c r="I206" s="119">
        <v>121530.24000000001</v>
      </c>
      <c r="J206" s="77">
        <v>58812.38</v>
      </c>
      <c r="K206" s="79">
        <f>I206+J206</f>
        <v>180342.62</v>
      </c>
    </row>
    <row r="207" spans="2:11" ht="18.600000000000001" thickBot="1" x14ac:dyDescent="0.35">
      <c r="C207" s="159" t="s">
        <v>84</v>
      </c>
      <c r="D207" s="159"/>
      <c r="E207" s="159"/>
      <c r="G207" s="45"/>
      <c r="I207" s="19"/>
    </row>
    <row r="208" spans="2:11" ht="15" thickBot="1" x14ac:dyDescent="0.35">
      <c r="C208" s="12" t="s">
        <v>115</v>
      </c>
      <c r="D208" s="12" t="s">
        <v>0</v>
      </c>
      <c r="E208" s="12" t="s">
        <v>27</v>
      </c>
      <c r="G208" s="17" t="s">
        <v>110</v>
      </c>
      <c r="I208" s="20" t="s">
        <v>111</v>
      </c>
    </row>
    <row r="209" spans="3:9" x14ac:dyDescent="0.3">
      <c r="C209" s="165" t="s">
        <v>90</v>
      </c>
      <c r="D209" s="165"/>
      <c r="E209" s="165"/>
      <c r="G209" s="42"/>
      <c r="I209" s="23"/>
    </row>
    <row r="210" spans="3:9" x14ac:dyDescent="0.3">
      <c r="C210" s="61" t="s">
        <v>8</v>
      </c>
      <c r="D210" s="62">
        <v>8</v>
      </c>
      <c r="E210" s="67" t="s">
        <v>125</v>
      </c>
      <c r="G210" s="41">
        <v>3200</v>
      </c>
      <c r="I210" s="21">
        <f t="shared" ref="I210:I238" si="2">D210*G210</f>
        <v>25600</v>
      </c>
    </row>
    <row r="211" spans="3:9" x14ac:dyDescent="0.3">
      <c r="C211" s="61" t="s">
        <v>1</v>
      </c>
      <c r="D211" s="63">
        <v>2.5</v>
      </c>
      <c r="E211" s="49" t="s">
        <v>29</v>
      </c>
      <c r="G211" s="41">
        <v>1550</v>
      </c>
      <c r="I211" s="21">
        <f t="shared" si="2"/>
        <v>3875</v>
      </c>
    </row>
    <row r="212" spans="3:9" x14ac:dyDescent="0.3">
      <c r="C212" s="61" t="s">
        <v>9</v>
      </c>
      <c r="D212" s="65">
        <v>1</v>
      </c>
      <c r="E212" s="49" t="s">
        <v>29</v>
      </c>
      <c r="G212" s="41">
        <v>1550</v>
      </c>
      <c r="I212" s="21">
        <f t="shared" si="2"/>
        <v>1550</v>
      </c>
    </row>
    <row r="213" spans="3:9" x14ac:dyDescent="0.3">
      <c r="C213" s="61" t="s">
        <v>10</v>
      </c>
      <c r="D213" s="63">
        <v>0.5</v>
      </c>
      <c r="E213" s="49" t="s">
        <v>121</v>
      </c>
      <c r="G213" s="41">
        <v>3000</v>
      </c>
      <c r="I213" s="21">
        <f t="shared" si="2"/>
        <v>1500</v>
      </c>
    </row>
    <row r="214" spans="3:9" x14ac:dyDescent="0.3">
      <c r="C214" s="61" t="s">
        <v>11</v>
      </c>
      <c r="D214" s="64" t="s">
        <v>85</v>
      </c>
      <c r="E214" s="49" t="s">
        <v>81</v>
      </c>
      <c r="G214" s="41">
        <v>50</v>
      </c>
      <c r="I214" s="21">
        <f t="shared" si="2"/>
        <v>1400</v>
      </c>
    </row>
    <row r="215" spans="3:9" x14ac:dyDescent="0.3">
      <c r="C215" s="61" t="s">
        <v>12</v>
      </c>
      <c r="D215" s="64" t="s">
        <v>86</v>
      </c>
      <c r="E215" s="49" t="s">
        <v>30</v>
      </c>
      <c r="G215" s="41">
        <v>22</v>
      </c>
      <c r="I215" s="21">
        <f t="shared" si="2"/>
        <v>968</v>
      </c>
    </row>
    <row r="216" spans="3:9" x14ac:dyDescent="0.3">
      <c r="C216" s="61" t="s">
        <v>3</v>
      </c>
      <c r="D216" s="63">
        <v>0.5</v>
      </c>
      <c r="E216" s="49" t="s">
        <v>28</v>
      </c>
      <c r="G216" s="41">
        <v>13900</v>
      </c>
      <c r="I216" s="21">
        <f t="shared" si="2"/>
        <v>6950</v>
      </c>
    </row>
    <row r="217" spans="3:9" x14ac:dyDescent="0.3">
      <c r="C217" s="61" t="s">
        <v>4</v>
      </c>
      <c r="D217" s="54">
        <v>15</v>
      </c>
      <c r="E217" s="49" t="s">
        <v>30</v>
      </c>
      <c r="G217" s="41">
        <v>20</v>
      </c>
      <c r="I217" s="21">
        <f t="shared" si="2"/>
        <v>300</v>
      </c>
    </row>
    <row r="218" spans="3:9" x14ac:dyDescent="0.3">
      <c r="C218" s="53" t="s">
        <v>5</v>
      </c>
      <c r="D218" s="54">
        <v>1325</v>
      </c>
      <c r="E218" s="49" t="s">
        <v>32</v>
      </c>
      <c r="G218" s="41">
        <v>2.5</v>
      </c>
      <c r="I218" s="21">
        <f t="shared" si="2"/>
        <v>3312.5</v>
      </c>
    </row>
    <row r="219" spans="3:9" x14ac:dyDescent="0.3">
      <c r="C219" s="182" t="s">
        <v>37</v>
      </c>
      <c r="D219" s="183"/>
      <c r="E219" s="184"/>
      <c r="G219" s="42"/>
      <c r="I219" s="23"/>
    </row>
    <row r="220" spans="3:9" x14ac:dyDescent="0.3">
      <c r="C220" s="53" t="s">
        <v>14</v>
      </c>
      <c r="D220" s="54">
        <v>12.33</v>
      </c>
      <c r="E220" s="49" t="s">
        <v>31</v>
      </c>
      <c r="G220" s="41">
        <v>76</v>
      </c>
      <c r="I220" s="21">
        <f t="shared" si="2"/>
        <v>937.08</v>
      </c>
    </row>
    <row r="221" spans="3:9" ht="26.4" x14ac:dyDescent="0.3">
      <c r="C221" s="47" t="s">
        <v>15</v>
      </c>
      <c r="D221" s="54">
        <v>1</v>
      </c>
      <c r="E221" s="49" t="s">
        <v>33</v>
      </c>
      <c r="G221" s="41">
        <v>1946</v>
      </c>
      <c r="I221" s="21">
        <f t="shared" si="2"/>
        <v>1946</v>
      </c>
    </row>
    <row r="222" spans="3:9" x14ac:dyDescent="0.3">
      <c r="C222" s="53" t="s">
        <v>17</v>
      </c>
      <c r="D222" s="54">
        <v>2</v>
      </c>
      <c r="E222" s="49" t="s">
        <v>33</v>
      </c>
      <c r="G222" s="41">
        <v>1355</v>
      </c>
      <c r="I222" s="21">
        <f t="shared" si="2"/>
        <v>2710</v>
      </c>
    </row>
    <row r="223" spans="3:9" x14ac:dyDescent="0.3">
      <c r="C223" s="170" t="s">
        <v>116</v>
      </c>
      <c r="D223" s="171"/>
      <c r="E223" s="172"/>
      <c r="G223" s="42"/>
      <c r="I223" s="23"/>
    </row>
    <row r="224" spans="3:9" x14ac:dyDescent="0.3">
      <c r="C224" s="53" t="s">
        <v>6</v>
      </c>
      <c r="D224" s="57">
        <v>17</v>
      </c>
      <c r="E224" s="49" t="s">
        <v>32</v>
      </c>
      <c r="G224" s="41">
        <v>11</v>
      </c>
      <c r="I224" s="21">
        <f t="shared" si="2"/>
        <v>187</v>
      </c>
    </row>
    <row r="225" spans="3:11" x14ac:dyDescent="0.3">
      <c r="C225" s="53" t="s">
        <v>18</v>
      </c>
      <c r="D225" s="57">
        <v>7</v>
      </c>
      <c r="E225" s="49" t="s">
        <v>32</v>
      </c>
      <c r="G225" s="41">
        <v>35</v>
      </c>
      <c r="I225" s="21">
        <f t="shared" si="2"/>
        <v>245</v>
      </c>
    </row>
    <row r="226" spans="3:11" x14ac:dyDescent="0.3">
      <c r="C226" s="53" t="s">
        <v>7</v>
      </c>
      <c r="D226" s="57">
        <v>2</v>
      </c>
      <c r="E226" s="49" t="s">
        <v>32</v>
      </c>
      <c r="G226" s="41">
        <v>75</v>
      </c>
      <c r="I226" s="21">
        <f t="shared" si="2"/>
        <v>150</v>
      </c>
    </row>
    <row r="227" spans="3:11" x14ac:dyDescent="0.3">
      <c r="C227" s="170" t="s">
        <v>39</v>
      </c>
      <c r="D227" s="171"/>
      <c r="E227" s="172"/>
      <c r="G227" s="42"/>
      <c r="I227" s="23"/>
    </row>
    <row r="228" spans="3:11" ht="28.8" x14ac:dyDescent="0.3">
      <c r="C228" s="59" t="s">
        <v>19</v>
      </c>
      <c r="D228" s="57">
        <v>4</v>
      </c>
      <c r="E228" s="49" t="s">
        <v>32</v>
      </c>
      <c r="G228" s="41">
        <v>259</v>
      </c>
      <c r="I228" s="21">
        <f t="shared" si="2"/>
        <v>1036</v>
      </c>
    </row>
    <row r="229" spans="3:11" x14ac:dyDescent="0.3">
      <c r="C229" s="53" t="s">
        <v>20</v>
      </c>
      <c r="D229" s="57">
        <v>2</v>
      </c>
      <c r="E229" s="49" t="s">
        <v>32</v>
      </c>
      <c r="G229" s="41">
        <v>640</v>
      </c>
      <c r="I229" s="21">
        <f t="shared" si="2"/>
        <v>1280</v>
      </c>
    </row>
    <row r="230" spans="3:11" x14ac:dyDescent="0.3">
      <c r="C230" s="53" t="s">
        <v>41</v>
      </c>
      <c r="D230" s="55">
        <v>3</v>
      </c>
      <c r="E230" s="50" t="s">
        <v>32</v>
      </c>
      <c r="G230" s="41">
        <v>706.44</v>
      </c>
      <c r="I230" s="21">
        <f t="shared" si="2"/>
        <v>2119.3200000000002</v>
      </c>
    </row>
    <row r="231" spans="3:11" x14ac:dyDescent="0.3">
      <c r="C231" s="53" t="s">
        <v>42</v>
      </c>
      <c r="D231" s="55">
        <v>3</v>
      </c>
      <c r="E231" s="50" t="s">
        <v>32</v>
      </c>
      <c r="G231" s="41">
        <v>331.76</v>
      </c>
      <c r="I231" s="21">
        <f t="shared" si="2"/>
        <v>995.28</v>
      </c>
    </row>
    <row r="232" spans="3:11" x14ac:dyDescent="0.3">
      <c r="C232" s="58" t="s">
        <v>87</v>
      </c>
      <c r="D232" s="57">
        <v>1</v>
      </c>
      <c r="E232" s="56" t="s">
        <v>32</v>
      </c>
      <c r="G232" s="41">
        <v>4931.1899999999996</v>
      </c>
      <c r="I232" s="21">
        <f t="shared" si="2"/>
        <v>4931.1899999999996</v>
      </c>
    </row>
    <row r="233" spans="3:11" x14ac:dyDescent="0.3">
      <c r="C233" s="53" t="s">
        <v>88</v>
      </c>
      <c r="D233" s="55">
        <v>5</v>
      </c>
      <c r="E233" s="50" t="s">
        <v>89</v>
      </c>
      <c r="G233" s="41">
        <v>1682</v>
      </c>
      <c r="I233" s="21">
        <f t="shared" si="2"/>
        <v>8410</v>
      </c>
    </row>
    <row r="234" spans="3:11" x14ac:dyDescent="0.3">
      <c r="C234" s="170" t="s">
        <v>38</v>
      </c>
      <c r="D234" s="171"/>
      <c r="E234" s="172"/>
      <c r="G234" s="42"/>
      <c r="I234" s="23"/>
    </row>
    <row r="235" spans="3:11" x14ac:dyDescent="0.3">
      <c r="C235" s="53" t="s">
        <v>24</v>
      </c>
      <c r="D235" s="57">
        <v>6</v>
      </c>
      <c r="E235" s="51" t="s">
        <v>32</v>
      </c>
      <c r="G235" s="41">
        <v>2595</v>
      </c>
      <c r="I235" s="21">
        <f t="shared" si="2"/>
        <v>15570</v>
      </c>
    </row>
    <row r="236" spans="3:11" x14ac:dyDescent="0.3">
      <c r="C236" s="170" t="s">
        <v>117</v>
      </c>
      <c r="D236" s="171"/>
      <c r="E236" s="172"/>
      <c r="G236" s="42"/>
      <c r="I236" s="23"/>
    </row>
    <row r="237" spans="3:11" x14ac:dyDescent="0.3">
      <c r="C237" s="53" t="s">
        <v>25</v>
      </c>
      <c r="D237" s="54">
        <v>3.34</v>
      </c>
      <c r="E237" s="49" t="s">
        <v>35</v>
      </c>
      <c r="G237" s="41">
        <v>1100</v>
      </c>
      <c r="I237" s="21">
        <f t="shared" si="2"/>
        <v>3674</v>
      </c>
    </row>
    <row r="238" spans="3:11" ht="15" thickBot="1" x14ac:dyDescent="0.35">
      <c r="C238" s="60" t="s">
        <v>26</v>
      </c>
      <c r="D238" s="66">
        <v>1</v>
      </c>
      <c r="E238" s="52" t="s">
        <v>32</v>
      </c>
      <c r="G238" s="43">
        <v>4000</v>
      </c>
      <c r="I238" s="22">
        <f t="shared" si="2"/>
        <v>4000</v>
      </c>
      <c r="J238" s="81" t="s">
        <v>123</v>
      </c>
      <c r="K238" s="81" t="s">
        <v>111</v>
      </c>
    </row>
    <row r="239" spans="3:11" ht="15" thickBot="1" x14ac:dyDescent="0.35">
      <c r="C239" s="28"/>
      <c r="D239" s="29"/>
      <c r="E239" s="35"/>
      <c r="G239" s="37" t="s">
        <v>113</v>
      </c>
      <c r="I239" s="30">
        <f>SUM(I210:I238)</f>
        <v>93646.37</v>
      </c>
      <c r="J239" s="77">
        <v>37477.279999999999</v>
      </c>
      <c r="K239" s="79">
        <f>I239+J239</f>
        <v>131123.65</v>
      </c>
    </row>
    <row r="240" spans="3:11" ht="18.600000000000001" thickBot="1" x14ac:dyDescent="0.35">
      <c r="C240" s="159" t="s">
        <v>101</v>
      </c>
      <c r="D240" s="159"/>
      <c r="E240" s="159"/>
    </row>
    <row r="241" spans="3:11" ht="15" thickBot="1" x14ac:dyDescent="0.35">
      <c r="C241" s="133" t="s">
        <v>115</v>
      </c>
      <c r="D241" s="121" t="s">
        <v>0</v>
      </c>
      <c r="E241" s="121" t="s">
        <v>27</v>
      </c>
      <c r="G241" s="20" t="s">
        <v>110</v>
      </c>
      <c r="I241" s="20" t="s">
        <v>111</v>
      </c>
    </row>
    <row r="242" spans="3:11" x14ac:dyDescent="0.3">
      <c r="C242" s="148" t="s">
        <v>91</v>
      </c>
      <c r="D242" s="149"/>
      <c r="E242" s="157"/>
      <c r="G242" s="46"/>
      <c r="I242" s="24"/>
    </row>
    <row r="243" spans="3:11" x14ac:dyDescent="0.3">
      <c r="C243" s="1" t="s">
        <v>96</v>
      </c>
      <c r="D243" s="122">
        <v>8</v>
      </c>
      <c r="E243" s="106" t="s">
        <v>32</v>
      </c>
      <c r="G243" s="41">
        <v>145</v>
      </c>
      <c r="I243" s="21">
        <f>D243*G243</f>
        <v>1160</v>
      </c>
    </row>
    <row r="244" spans="3:11" x14ac:dyDescent="0.3">
      <c r="C244" s="1" t="s">
        <v>97</v>
      </c>
      <c r="D244" s="122">
        <v>4</v>
      </c>
      <c r="E244" s="106" t="s">
        <v>32</v>
      </c>
      <c r="G244" s="41">
        <v>150</v>
      </c>
      <c r="I244" s="21">
        <f>D244*G244</f>
        <v>600</v>
      </c>
    </row>
    <row r="245" spans="3:11" x14ac:dyDescent="0.3">
      <c r="C245" s="1" t="s">
        <v>98</v>
      </c>
      <c r="D245" s="122">
        <v>48</v>
      </c>
      <c r="E245" s="106" t="s">
        <v>35</v>
      </c>
      <c r="G245" s="41">
        <v>1650</v>
      </c>
      <c r="I245" s="21">
        <f>D245*G245</f>
        <v>79200</v>
      </c>
    </row>
    <row r="246" spans="3:11" x14ac:dyDescent="0.3">
      <c r="C246" s="1" t="s">
        <v>99</v>
      </c>
      <c r="D246" s="123">
        <v>0.4</v>
      </c>
      <c r="E246" s="106" t="s">
        <v>122</v>
      </c>
      <c r="G246" s="41">
        <v>1550</v>
      </c>
      <c r="I246" s="21">
        <f t="shared" ref="I246:I248" si="3">D246*G246</f>
        <v>620</v>
      </c>
    </row>
    <row r="247" spans="3:11" x14ac:dyDescent="0.3">
      <c r="C247" s="1" t="s">
        <v>100</v>
      </c>
      <c r="D247" s="123">
        <v>0.5714285714285714</v>
      </c>
      <c r="E247" s="106" t="s">
        <v>122</v>
      </c>
      <c r="G247" s="41">
        <v>1550</v>
      </c>
      <c r="I247" s="21">
        <f t="shared" si="3"/>
        <v>885.71428571428567</v>
      </c>
    </row>
    <row r="248" spans="3:11" ht="15" thickBot="1" x14ac:dyDescent="0.35">
      <c r="C248" s="14" t="s">
        <v>8</v>
      </c>
      <c r="D248" s="134">
        <v>1.6666666666666665</v>
      </c>
      <c r="E248" s="135" t="s">
        <v>120</v>
      </c>
      <c r="G248" s="43">
        <v>3200</v>
      </c>
      <c r="I248" s="22">
        <f t="shared" si="3"/>
        <v>5333.333333333333</v>
      </c>
      <c r="J248" s="81" t="s">
        <v>123</v>
      </c>
      <c r="K248" s="81" t="s">
        <v>111</v>
      </c>
    </row>
    <row r="249" spans="3:11" ht="15" thickBot="1" x14ac:dyDescent="0.35">
      <c r="C249" s="136"/>
      <c r="D249" s="136"/>
      <c r="E249" s="137"/>
      <c r="G249" s="37" t="s">
        <v>113</v>
      </c>
      <c r="I249" s="30">
        <f>SUM(I243:I248)</f>
        <v>87799.047619047618</v>
      </c>
      <c r="J249" s="77">
        <f>661.45*5.5</f>
        <v>3637.9750000000004</v>
      </c>
      <c r="K249" s="79">
        <f>I249+J249</f>
        <v>91437.022619047624</v>
      </c>
    </row>
    <row r="250" spans="3:11" ht="18.600000000000001" thickBot="1" x14ac:dyDescent="0.4">
      <c r="C250" s="160" t="s">
        <v>102</v>
      </c>
      <c r="D250" s="160"/>
      <c r="E250" s="160"/>
    </row>
    <row r="251" spans="3:11" ht="15" thickBot="1" x14ac:dyDescent="0.35">
      <c r="C251" s="133" t="s">
        <v>115</v>
      </c>
      <c r="D251" s="121" t="s">
        <v>0</v>
      </c>
      <c r="E251" s="121" t="s">
        <v>27</v>
      </c>
      <c r="G251" s="20" t="s">
        <v>110</v>
      </c>
      <c r="I251" s="20" t="s">
        <v>111</v>
      </c>
    </row>
    <row r="252" spans="3:11" x14ac:dyDescent="0.3">
      <c r="C252" s="148" t="s">
        <v>91</v>
      </c>
      <c r="D252" s="149"/>
      <c r="E252" s="157"/>
      <c r="G252" s="46"/>
      <c r="I252" s="24"/>
    </row>
    <row r="253" spans="3:11" x14ac:dyDescent="0.3">
      <c r="C253" s="1" t="s">
        <v>8</v>
      </c>
      <c r="D253" s="122">
        <v>2</v>
      </c>
      <c r="E253" s="106" t="s">
        <v>120</v>
      </c>
      <c r="G253" s="41">
        <v>3200</v>
      </c>
      <c r="I253" s="21">
        <f>D253*G253</f>
        <v>6400</v>
      </c>
    </row>
    <row r="254" spans="3:11" x14ac:dyDescent="0.3">
      <c r="C254" s="1" t="s">
        <v>1</v>
      </c>
      <c r="D254" s="123">
        <v>0.2857142857142857</v>
      </c>
      <c r="E254" s="106" t="s">
        <v>29</v>
      </c>
      <c r="G254" s="41">
        <v>1550</v>
      </c>
      <c r="I254" s="21">
        <f t="shared" ref="I254:I259" si="4">D254*G254</f>
        <v>442.85714285714283</v>
      </c>
    </row>
    <row r="255" spans="3:11" x14ac:dyDescent="0.3">
      <c r="C255" s="1" t="s">
        <v>9</v>
      </c>
      <c r="D255" s="123">
        <v>0.16666666666666666</v>
      </c>
      <c r="E255" s="106" t="s">
        <v>29</v>
      </c>
      <c r="G255" s="41">
        <v>1550</v>
      </c>
      <c r="I255" s="21">
        <f t="shared" si="4"/>
        <v>258.33333333333331</v>
      </c>
    </row>
    <row r="256" spans="3:11" x14ac:dyDescent="0.3">
      <c r="C256" s="1" t="s">
        <v>103</v>
      </c>
      <c r="D256" s="122">
        <v>29</v>
      </c>
      <c r="E256" s="106" t="s">
        <v>32</v>
      </c>
      <c r="G256" s="41">
        <v>37.5</v>
      </c>
      <c r="I256" s="21">
        <f t="shared" si="4"/>
        <v>1087.5</v>
      </c>
    </row>
    <row r="257" spans="3:11" x14ac:dyDescent="0.3">
      <c r="C257" s="1" t="s">
        <v>11</v>
      </c>
      <c r="D257" s="122">
        <v>4</v>
      </c>
      <c r="E257" s="106" t="s">
        <v>81</v>
      </c>
      <c r="G257" s="41">
        <v>50</v>
      </c>
      <c r="I257" s="21">
        <f t="shared" si="4"/>
        <v>200</v>
      </c>
    </row>
    <row r="258" spans="3:11" x14ac:dyDescent="0.3">
      <c r="C258" s="1" t="s">
        <v>104</v>
      </c>
      <c r="D258" s="122">
        <v>665</v>
      </c>
      <c r="E258" s="106" t="s">
        <v>32</v>
      </c>
      <c r="G258" s="41">
        <v>2</v>
      </c>
      <c r="I258" s="21">
        <f t="shared" si="4"/>
        <v>1330</v>
      </c>
    </row>
    <row r="259" spans="3:11" ht="27" thickBot="1" x14ac:dyDescent="0.35">
      <c r="C259" s="15" t="s">
        <v>150</v>
      </c>
      <c r="D259" s="138">
        <v>7</v>
      </c>
      <c r="E259" s="135" t="s">
        <v>32</v>
      </c>
      <c r="G259" s="43">
        <v>250</v>
      </c>
      <c r="I259" s="22">
        <f t="shared" si="4"/>
        <v>1750</v>
      </c>
      <c r="J259" s="81" t="s">
        <v>123</v>
      </c>
      <c r="K259" s="81" t="s">
        <v>111</v>
      </c>
    </row>
    <row r="260" spans="3:11" ht="15" thickBot="1" x14ac:dyDescent="0.35">
      <c r="C260" s="139"/>
      <c r="D260" s="136"/>
      <c r="E260" s="137"/>
      <c r="G260" s="37" t="s">
        <v>112</v>
      </c>
      <c r="I260" s="32">
        <f>SUM(I253:I259)</f>
        <v>11468.690476190477</v>
      </c>
      <c r="J260" s="77">
        <f>661.45*5.5</f>
        <v>3637.9750000000004</v>
      </c>
      <c r="K260" s="79">
        <f>I260+J260</f>
        <v>15106.665476190477</v>
      </c>
    </row>
    <row r="261" spans="3:11" ht="18.600000000000001" thickBot="1" x14ac:dyDescent="0.4">
      <c r="C261" s="161" t="s">
        <v>105</v>
      </c>
      <c r="D261" s="161"/>
      <c r="E261" s="161"/>
    </row>
    <row r="262" spans="3:11" ht="15" thickBot="1" x14ac:dyDescent="0.35">
      <c r="C262" s="133" t="s">
        <v>115</v>
      </c>
      <c r="D262" s="121" t="s">
        <v>0</v>
      </c>
      <c r="E262" s="121" t="s">
        <v>27</v>
      </c>
      <c r="G262" s="20" t="s">
        <v>110</v>
      </c>
      <c r="I262" s="20" t="s">
        <v>111</v>
      </c>
    </row>
    <row r="263" spans="3:11" x14ac:dyDescent="0.3">
      <c r="C263" s="148" t="s">
        <v>91</v>
      </c>
      <c r="D263" s="149"/>
      <c r="E263" s="157"/>
      <c r="G263" s="46"/>
      <c r="I263" s="24"/>
    </row>
    <row r="264" spans="3:11" ht="26.4" x14ac:dyDescent="0.3">
      <c r="C264" s="16" t="s">
        <v>150</v>
      </c>
      <c r="D264" s="122">
        <v>2</v>
      </c>
      <c r="E264" s="106" t="s">
        <v>32</v>
      </c>
      <c r="G264" s="41">
        <v>250</v>
      </c>
      <c r="I264" s="25">
        <f>G264*D264</f>
        <v>500</v>
      </c>
    </row>
    <row r="265" spans="3:11" x14ac:dyDescent="0.3">
      <c r="C265" s="1" t="s">
        <v>106</v>
      </c>
      <c r="D265" s="122">
        <v>740</v>
      </c>
      <c r="E265" s="106" t="s">
        <v>32</v>
      </c>
      <c r="G265" s="41">
        <v>2</v>
      </c>
      <c r="I265" s="21">
        <f t="shared" ref="I265:I271" si="5">G265*D265</f>
        <v>1480</v>
      </c>
    </row>
    <row r="266" spans="3:11" x14ac:dyDescent="0.3">
      <c r="C266" s="1" t="s">
        <v>98</v>
      </c>
      <c r="D266" s="122">
        <v>6.25</v>
      </c>
      <c r="E266" s="106" t="s">
        <v>35</v>
      </c>
      <c r="G266" s="41">
        <v>1650</v>
      </c>
      <c r="I266" s="21">
        <f t="shared" si="5"/>
        <v>10312.5</v>
      </c>
    </row>
    <row r="267" spans="3:11" x14ac:dyDescent="0.3">
      <c r="C267" s="1" t="s">
        <v>99</v>
      </c>
      <c r="D267" s="123">
        <v>0.375</v>
      </c>
      <c r="E267" s="106" t="s">
        <v>108</v>
      </c>
      <c r="G267" s="41">
        <v>1550</v>
      </c>
      <c r="I267" s="21">
        <f t="shared" si="5"/>
        <v>581.25</v>
      </c>
    </row>
    <row r="268" spans="3:11" x14ac:dyDescent="0.3">
      <c r="C268" s="1" t="s">
        <v>100</v>
      </c>
      <c r="D268" s="123">
        <v>0.14285714285714285</v>
      </c>
      <c r="E268" s="106" t="s">
        <v>109</v>
      </c>
      <c r="G268" s="41">
        <v>1550</v>
      </c>
      <c r="I268" s="21">
        <f t="shared" si="5"/>
        <v>221.42857142857142</v>
      </c>
    </row>
    <row r="269" spans="3:11" x14ac:dyDescent="0.3">
      <c r="C269" s="1" t="s">
        <v>8</v>
      </c>
      <c r="D269" s="123">
        <v>0.88888888888888884</v>
      </c>
      <c r="E269" s="106" t="s">
        <v>125</v>
      </c>
      <c r="G269" s="41">
        <v>3200</v>
      </c>
      <c r="I269" s="21">
        <f t="shared" si="5"/>
        <v>2844.4444444444443</v>
      </c>
    </row>
    <row r="270" spans="3:11" x14ac:dyDescent="0.3">
      <c r="C270" s="1" t="s">
        <v>151</v>
      </c>
      <c r="D270" s="122">
        <v>1</v>
      </c>
      <c r="E270" s="106" t="s">
        <v>32</v>
      </c>
      <c r="G270" s="41">
        <v>1369</v>
      </c>
      <c r="I270" s="21">
        <f t="shared" si="5"/>
        <v>1369</v>
      </c>
    </row>
    <row r="271" spans="3:11" ht="15" thickBot="1" x14ac:dyDescent="0.35">
      <c r="C271" s="14" t="s">
        <v>107</v>
      </c>
      <c r="D271" s="138">
        <v>1</v>
      </c>
      <c r="E271" s="135" t="s">
        <v>32</v>
      </c>
      <c r="G271" s="43">
        <v>159</v>
      </c>
      <c r="I271" s="22">
        <f t="shared" si="5"/>
        <v>159</v>
      </c>
      <c r="J271" s="81" t="s">
        <v>123</v>
      </c>
      <c r="K271" s="81" t="s">
        <v>111</v>
      </c>
    </row>
    <row r="272" spans="3:11" x14ac:dyDescent="0.3">
      <c r="C272" s="140"/>
      <c r="D272" s="140"/>
      <c r="E272" s="141"/>
      <c r="G272" s="38" t="s">
        <v>112</v>
      </c>
      <c r="I272" s="26">
        <f>SUM(I264:I271)</f>
        <v>17467.623015873014</v>
      </c>
      <c r="J272" s="77">
        <f>661.45*5.5</f>
        <v>3637.9750000000004</v>
      </c>
      <c r="K272" s="79">
        <f>I272+J272</f>
        <v>21105.598015873016</v>
      </c>
    </row>
    <row r="274" spans="3:11" ht="18.600000000000001" thickBot="1" x14ac:dyDescent="0.4">
      <c r="C274" s="166" t="s">
        <v>127</v>
      </c>
      <c r="D274" s="166"/>
      <c r="E274" s="166"/>
    </row>
    <row r="275" spans="3:11" ht="15" thickBot="1" x14ac:dyDescent="0.35">
      <c r="C275" s="133" t="s">
        <v>115</v>
      </c>
      <c r="D275" s="121" t="s">
        <v>0</v>
      </c>
      <c r="E275" s="121" t="s">
        <v>27</v>
      </c>
      <c r="G275" s="20" t="s">
        <v>110</v>
      </c>
      <c r="I275" s="20" t="s">
        <v>111</v>
      </c>
    </row>
    <row r="276" spans="3:11" ht="13.2" customHeight="1" x14ac:dyDescent="0.3">
      <c r="C276" s="148" t="s">
        <v>127</v>
      </c>
      <c r="D276" s="149"/>
      <c r="E276" s="157"/>
      <c r="G276" s="46"/>
      <c r="I276" s="24"/>
    </row>
    <row r="277" spans="3:11" x14ac:dyDescent="0.3">
      <c r="C277" s="109" t="s">
        <v>147</v>
      </c>
      <c r="D277" s="122">
        <v>21</v>
      </c>
      <c r="E277" s="106" t="s">
        <v>32</v>
      </c>
      <c r="G277" s="41">
        <v>832</v>
      </c>
      <c r="I277" s="25">
        <f>G277*D277</f>
        <v>17472</v>
      </c>
    </row>
    <row r="278" spans="3:11" x14ac:dyDescent="0.3">
      <c r="C278" s="1" t="s">
        <v>152</v>
      </c>
      <c r="D278" s="122">
        <v>3</v>
      </c>
      <c r="E278" s="106" t="s">
        <v>32</v>
      </c>
      <c r="G278" s="41">
        <v>787.8</v>
      </c>
      <c r="I278" s="21">
        <f t="shared" ref="I278:I279" si="6">G278*D278</f>
        <v>2363.3999999999996</v>
      </c>
    </row>
    <row r="279" spans="3:11" ht="15" thickBot="1" x14ac:dyDescent="0.35">
      <c r="C279" s="1" t="s">
        <v>153</v>
      </c>
      <c r="D279" s="122">
        <v>3</v>
      </c>
      <c r="E279" s="106" t="s">
        <v>35</v>
      </c>
      <c r="G279" s="41">
        <v>1157.5</v>
      </c>
      <c r="I279" s="21">
        <f t="shared" si="6"/>
        <v>3472.5</v>
      </c>
      <c r="J279" s="81" t="s">
        <v>123</v>
      </c>
      <c r="K279" s="81" t="s">
        <v>111</v>
      </c>
    </row>
    <row r="280" spans="3:11" ht="16.8" customHeight="1" x14ac:dyDescent="0.3">
      <c r="C280" s="142"/>
      <c r="D280" s="142"/>
      <c r="E280" s="143"/>
      <c r="F280" s="85"/>
      <c r="G280" s="87" t="s">
        <v>113</v>
      </c>
      <c r="H280" s="85"/>
      <c r="I280" s="86">
        <f>SUM(I277:I279)</f>
        <v>23307.9</v>
      </c>
      <c r="J280" s="77">
        <v>3120</v>
      </c>
      <c r="K280" s="79">
        <f>I280+J280</f>
        <v>26427.9</v>
      </c>
    </row>
    <row r="282" spans="3:11" ht="18.600000000000001" thickBot="1" x14ac:dyDescent="0.4">
      <c r="C282" s="166" t="s">
        <v>128</v>
      </c>
      <c r="D282" s="166"/>
      <c r="E282" s="166"/>
    </row>
    <row r="283" spans="3:11" ht="15" thickBot="1" x14ac:dyDescent="0.35">
      <c r="C283" s="12" t="s">
        <v>115</v>
      </c>
      <c r="D283" s="12" t="s">
        <v>0</v>
      </c>
      <c r="E283" s="12" t="s">
        <v>27</v>
      </c>
      <c r="G283" s="20" t="s">
        <v>110</v>
      </c>
      <c r="I283" s="20" t="s">
        <v>111</v>
      </c>
    </row>
    <row r="284" spans="3:11" ht="15" thickBot="1" x14ac:dyDescent="0.35">
      <c r="C284" s="167" t="s">
        <v>128</v>
      </c>
      <c r="D284" s="168"/>
      <c r="E284" s="169"/>
      <c r="G284" s="40"/>
      <c r="I284" s="24"/>
      <c r="J284" s="81" t="s">
        <v>123</v>
      </c>
    </row>
    <row r="285" spans="3:11" ht="29.4" thickBot="1" x14ac:dyDescent="0.35">
      <c r="C285" s="88" t="s">
        <v>129</v>
      </c>
      <c r="D285" s="89">
        <v>1</v>
      </c>
      <c r="E285" s="49" t="s">
        <v>32</v>
      </c>
      <c r="G285" s="90">
        <v>39995</v>
      </c>
      <c r="I285" s="93">
        <f>G285*D285</f>
        <v>39995</v>
      </c>
      <c r="J285" s="77">
        <v>3120</v>
      </c>
      <c r="K285" s="95">
        <f>I285+J285</f>
        <v>43115</v>
      </c>
    </row>
    <row r="286" spans="3:11" x14ac:dyDescent="0.3">
      <c r="C286" s="91"/>
      <c r="D286" s="91"/>
      <c r="E286" s="92"/>
    </row>
    <row r="287" spans="3:11" ht="18.600000000000001" thickBot="1" x14ac:dyDescent="0.4">
      <c r="C287" s="166" t="s">
        <v>130</v>
      </c>
      <c r="D287" s="166"/>
      <c r="E287" s="166"/>
    </row>
    <row r="288" spans="3:11" ht="15" thickBot="1" x14ac:dyDescent="0.35">
      <c r="C288" s="133" t="s">
        <v>115</v>
      </c>
      <c r="D288" s="121" t="s">
        <v>0</v>
      </c>
      <c r="E288" s="121" t="s">
        <v>27</v>
      </c>
      <c r="G288" s="20" t="s">
        <v>110</v>
      </c>
      <c r="I288" s="20" t="s">
        <v>111</v>
      </c>
    </row>
    <row r="289" spans="3:11" x14ac:dyDescent="0.3">
      <c r="C289" s="148" t="s">
        <v>137</v>
      </c>
      <c r="D289" s="149"/>
      <c r="E289" s="150"/>
      <c r="G289" s="40"/>
      <c r="I289" s="24"/>
    </row>
    <row r="290" spans="3:11" x14ac:dyDescent="0.3">
      <c r="C290" s="104" t="s">
        <v>62</v>
      </c>
      <c r="D290" s="39">
        <v>10</v>
      </c>
      <c r="E290" s="105" t="s">
        <v>32</v>
      </c>
      <c r="G290" s="41">
        <v>99</v>
      </c>
      <c r="I290" s="21">
        <f t="shared" ref="I290:I295" si="7">D290*G290</f>
        <v>990</v>
      </c>
    </row>
    <row r="291" spans="3:11" x14ac:dyDescent="0.3">
      <c r="C291" s="104" t="s">
        <v>67</v>
      </c>
      <c r="D291" s="39">
        <v>7</v>
      </c>
      <c r="E291" s="105" t="s">
        <v>32</v>
      </c>
      <c r="G291" s="41">
        <v>3.08</v>
      </c>
      <c r="I291" s="21">
        <f t="shared" si="7"/>
        <v>21.560000000000002</v>
      </c>
    </row>
    <row r="292" spans="3:11" x14ac:dyDescent="0.3">
      <c r="C292" s="8" t="s">
        <v>131</v>
      </c>
      <c r="D292" s="124">
        <v>3</v>
      </c>
      <c r="E292" s="105" t="s">
        <v>32</v>
      </c>
      <c r="G292" s="41">
        <v>5.5</v>
      </c>
      <c r="I292" s="21">
        <f t="shared" si="7"/>
        <v>16.5</v>
      </c>
    </row>
    <row r="293" spans="3:11" x14ac:dyDescent="0.3">
      <c r="C293" s="8" t="s">
        <v>132</v>
      </c>
      <c r="D293" s="124">
        <v>2</v>
      </c>
      <c r="E293" s="105" t="s">
        <v>32</v>
      </c>
      <c r="G293" s="41">
        <v>3.5</v>
      </c>
      <c r="I293" s="21">
        <f t="shared" si="7"/>
        <v>7</v>
      </c>
    </row>
    <row r="294" spans="3:11" x14ac:dyDescent="0.3">
      <c r="C294" s="104" t="s">
        <v>68</v>
      </c>
      <c r="D294" s="39">
        <v>1</v>
      </c>
      <c r="E294" s="105" t="s">
        <v>69</v>
      </c>
      <c r="G294" s="41">
        <v>149</v>
      </c>
      <c r="I294" s="21">
        <f t="shared" si="7"/>
        <v>149</v>
      </c>
    </row>
    <row r="295" spans="3:11" ht="15" thickBot="1" x14ac:dyDescent="0.35">
      <c r="C295" s="104" t="s">
        <v>154</v>
      </c>
      <c r="D295" s="39">
        <v>6</v>
      </c>
      <c r="E295" s="105" t="s">
        <v>32</v>
      </c>
      <c r="G295" s="43">
        <v>850</v>
      </c>
      <c r="I295" s="94">
        <f t="shared" si="7"/>
        <v>5100</v>
      </c>
      <c r="J295" s="81" t="s">
        <v>123</v>
      </c>
      <c r="K295" s="81" t="s">
        <v>111</v>
      </c>
    </row>
    <row r="296" spans="3:11" x14ac:dyDescent="0.3">
      <c r="C296" s="144"/>
      <c r="D296" s="144"/>
      <c r="E296" s="145"/>
      <c r="G296" s="96" t="s">
        <v>113</v>
      </c>
      <c r="I296" s="86">
        <f>SUM(I290:I295)</f>
        <v>6284.0599999999995</v>
      </c>
      <c r="J296" s="77">
        <v>3120</v>
      </c>
      <c r="K296" s="79">
        <f>I296+J296</f>
        <v>9404.06</v>
      </c>
    </row>
    <row r="298" spans="3:11" ht="18.600000000000001" thickBot="1" x14ac:dyDescent="0.4">
      <c r="C298" s="166" t="s">
        <v>136</v>
      </c>
      <c r="D298" s="166"/>
      <c r="E298" s="166"/>
    </row>
    <row r="299" spans="3:11" ht="15" thickBot="1" x14ac:dyDescent="0.35">
      <c r="C299" s="133" t="s">
        <v>115</v>
      </c>
      <c r="D299" s="121" t="s">
        <v>0</v>
      </c>
      <c r="E299" s="121" t="s">
        <v>27</v>
      </c>
      <c r="G299" s="20" t="s">
        <v>110</v>
      </c>
      <c r="I299" s="20" t="s">
        <v>111</v>
      </c>
    </row>
    <row r="300" spans="3:11" x14ac:dyDescent="0.3">
      <c r="C300" s="148" t="s">
        <v>136</v>
      </c>
      <c r="D300" s="149"/>
      <c r="E300" s="157"/>
      <c r="G300" s="40"/>
      <c r="I300" s="24"/>
    </row>
    <row r="301" spans="3:11" x14ac:dyDescent="0.3">
      <c r="C301" s="104" t="s">
        <v>133</v>
      </c>
      <c r="D301" s="39">
        <v>2000</v>
      </c>
      <c r="E301" s="105" t="s">
        <v>32</v>
      </c>
      <c r="G301" s="41">
        <v>11.3</v>
      </c>
      <c r="I301" s="21">
        <f t="shared" ref="I301:I302" si="8">D301*G301</f>
        <v>22600</v>
      </c>
    </row>
    <row r="302" spans="3:11" x14ac:dyDescent="0.3">
      <c r="C302" s="104" t="s">
        <v>134</v>
      </c>
      <c r="D302" s="39">
        <v>3</v>
      </c>
      <c r="E302" s="105" t="s">
        <v>29</v>
      </c>
      <c r="G302" s="41">
        <v>1800</v>
      </c>
      <c r="I302" s="21">
        <f t="shared" si="8"/>
        <v>5400</v>
      </c>
    </row>
    <row r="303" spans="3:11" x14ac:dyDescent="0.3">
      <c r="C303" s="124" t="s">
        <v>135</v>
      </c>
      <c r="D303" s="123">
        <v>0.5</v>
      </c>
      <c r="E303" s="106" t="s">
        <v>108</v>
      </c>
      <c r="G303" s="41">
        <v>1550</v>
      </c>
      <c r="I303" s="21">
        <f t="shared" ref="I303" si="9">G303*D303</f>
        <v>775</v>
      </c>
      <c r="J303" s="97" t="s">
        <v>123</v>
      </c>
      <c r="K303" s="97" t="s">
        <v>111</v>
      </c>
    </row>
    <row r="304" spans="3:11" x14ac:dyDescent="0.3">
      <c r="C304" s="146"/>
      <c r="D304" s="146"/>
      <c r="E304" s="147"/>
      <c r="G304" s="96" t="s">
        <v>113</v>
      </c>
      <c r="I304" s="79">
        <f>SUM(I301:I302)+I303</f>
        <v>28775</v>
      </c>
      <c r="J304" s="77">
        <f>661.45*15</f>
        <v>9921.75</v>
      </c>
      <c r="K304" s="79">
        <f>I304+J304</f>
        <v>38696.75</v>
      </c>
    </row>
    <row r="307" spans="3:11" ht="15" thickBot="1" x14ac:dyDescent="0.35"/>
    <row r="308" spans="3:11" ht="39.6" customHeight="1" thickBot="1" x14ac:dyDescent="0.35">
      <c r="C308" s="152" t="s">
        <v>126</v>
      </c>
      <c r="D308" s="152"/>
      <c r="E308" s="152"/>
      <c r="F308" s="152"/>
      <c r="G308" s="152"/>
      <c r="H308" s="152"/>
      <c r="I308" s="153"/>
      <c r="J308" s="83" t="s">
        <v>112</v>
      </c>
      <c r="K308" s="82">
        <f>SUM(K38:K280)+K285+K296+K304</f>
        <v>1145713.0261111113</v>
      </c>
    </row>
  </sheetData>
  <mergeCells count="57">
    <mergeCell ref="C300:E300"/>
    <mergeCell ref="C298:E298"/>
    <mergeCell ref="C287:E287"/>
    <mergeCell ref="C5:I5"/>
    <mergeCell ref="C122:E122"/>
    <mergeCell ref="C42:E42"/>
    <mergeCell ref="C61:E61"/>
    <mergeCell ref="C67:E67"/>
    <mergeCell ref="C8:E8"/>
    <mergeCell ref="C19:E19"/>
    <mergeCell ref="C28:E28"/>
    <mergeCell ref="C34:E34"/>
    <mergeCell ref="C36:E36"/>
    <mergeCell ref="C85:E85"/>
    <mergeCell ref="C90:E90"/>
    <mergeCell ref="C97:E97"/>
    <mergeCell ref="C40:I40"/>
    <mergeCell ref="C73:I73"/>
    <mergeCell ref="C219:E219"/>
    <mergeCell ref="C223:E223"/>
    <mergeCell ref="C227:E227"/>
    <mergeCell ref="C53:E53"/>
    <mergeCell ref="C75:E75"/>
    <mergeCell ref="C111:E111"/>
    <mergeCell ref="C69:E69"/>
    <mergeCell ref="C105:E105"/>
    <mergeCell ref="C108:E108"/>
    <mergeCell ref="C57:E57"/>
    <mergeCell ref="C252:E252"/>
    <mergeCell ref="C203:E203"/>
    <mergeCell ref="C136:E136"/>
    <mergeCell ref="C142:E142"/>
    <mergeCell ref="C152:E152"/>
    <mergeCell ref="C234:E234"/>
    <mergeCell ref="C163:E163"/>
    <mergeCell ref="C282:E282"/>
    <mergeCell ref="C284:E284"/>
    <mergeCell ref="C274:E274"/>
    <mergeCell ref="C236:E236"/>
    <mergeCell ref="C242:E242"/>
    <mergeCell ref="C276:E276"/>
    <mergeCell ref="C289:E289"/>
    <mergeCell ref="C6:I6"/>
    <mergeCell ref="C308:I308"/>
    <mergeCell ref="C24:E24"/>
    <mergeCell ref="C263:E263"/>
    <mergeCell ref="C140:E140"/>
    <mergeCell ref="C240:E240"/>
    <mergeCell ref="C250:E250"/>
    <mergeCell ref="C261:E261"/>
    <mergeCell ref="C207:E207"/>
    <mergeCell ref="C167:E167"/>
    <mergeCell ref="C169:E169"/>
    <mergeCell ref="C172:E172"/>
    <mergeCell ref="C187:E187"/>
    <mergeCell ref="C209:E209"/>
    <mergeCell ref="C157:E157"/>
  </mergeCells>
  <pageMargins left="0.7" right="0.7" top="0.75" bottom="0.75" header="0.3" footer="0.3"/>
  <pageSetup scale="46" orientation="portrait" horizontalDpi="4294967293" r:id="rId1"/>
  <rowBreaks count="4" manualBreakCount="4">
    <brk id="72" max="10" man="1"/>
    <brk id="139" max="10" man="1"/>
    <brk id="206" max="10" man="1"/>
    <brk id="27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R. G.</dc:creator>
  <cp:lastModifiedBy>sandra R. G.</cp:lastModifiedBy>
  <cp:lastPrinted>2017-12-08T20:16:07Z</cp:lastPrinted>
  <dcterms:created xsi:type="dcterms:W3CDTF">2017-11-01T21:16:03Z</dcterms:created>
  <dcterms:modified xsi:type="dcterms:W3CDTF">2018-01-02T21:55:42Z</dcterms:modified>
</cp:coreProperties>
</file>