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\\servidor\7Revisiones AD\08-Proyectos Imbera\2017\SITO-WEB-CONSTRUYE-SONRISAS\B Documentación\5 PLANOS\INSTALACIONES ELECTRÍCAS\"/>
    </mc:Choice>
  </mc:AlternateContent>
  <bookViews>
    <workbookView xWindow="0" yWindow="0" windowWidth="20490" windowHeight="6930" activeTab="4" xr2:uid="{00000000-000D-0000-FFFF-FFFF00000000}"/>
  </bookViews>
  <sheets>
    <sheet name="JARDIN DE NIÑOS" sheetId="1" r:id="rId1"/>
    <sheet name="PRIMARIA" sheetId="2" r:id="rId2"/>
    <sheet name="BLIBLIOTECA" sheetId="3" r:id="rId3"/>
    <sheet name="SANITARIOS" sheetId="4" r:id="rId4"/>
    <sheet name="CALCULO ELÉCTRICO" sheetId="5" r:id="rId5"/>
  </sheets>
  <definedNames>
    <definedName name="_xlnm.Print_Area" localSheetId="2">BLIBLIOTECA!$A$3:$I$42</definedName>
    <definedName name="_xlnm.Print_Area" localSheetId="4">'CALCULO ELÉCTRICO'!$A$2:$K$52</definedName>
    <definedName name="_xlnm.Print_Area" localSheetId="0">'JARDIN DE NIÑOS'!$A$2:$I$42</definedName>
    <definedName name="_xlnm.Print_Area" localSheetId="1">PRIMARIA!$A$2:$I$47</definedName>
    <definedName name="_xlnm.Print_Area" localSheetId="3">SANITARIOS!$A$3:$I$40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J9" i="5" s="1"/>
  <c r="H8" i="5"/>
  <c r="I8" i="5" s="1"/>
  <c r="J22" i="5" l="1"/>
  <c r="I22" i="5"/>
  <c r="H6" i="5"/>
  <c r="H22" i="5" l="1"/>
  <c r="E31" i="4"/>
  <c r="F31" i="4" s="1"/>
  <c r="E30" i="4"/>
  <c r="F30" i="4" s="1"/>
  <c r="E31" i="3" l="1"/>
  <c r="F31" i="3" s="1"/>
  <c r="E30" i="3"/>
  <c r="F30" i="3" s="1"/>
  <c r="F29" i="2"/>
  <c r="F30" i="2"/>
  <c r="E30" i="2"/>
  <c r="E29" i="2"/>
  <c r="F31" i="1"/>
  <c r="F30" i="1"/>
  <c r="E31" i="1"/>
  <c r="E30" i="1"/>
  <c r="H15" i="1"/>
</calcChain>
</file>

<file path=xl/sharedStrings.xml><?xml version="1.0" encoding="utf-8"?>
<sst xmlns="http://schemas.openxmlformats.org/spreadsheetml/2006/main" count="134" uniqueCount="89">
  <si>
    <t>Emisión luminosa = 175 LUXES</t>
  </si>
  <si>
    <t>Área= 31.22 m2</t>
  </si>
  <si>
    <t xml:space="preserve">DATOS GENERALES </t>
  </si>
  <si>
    <t xml:space="preserve">Altura= 2.19 </t>
  </si>
  <si>
    <t xml:space="preserve">Cálculo del índice del local  </t>
  </si>
  <si>
    <t xml:space="preserve">Coeficiente de utilización   </t>
  </si>
  <si>
    <t>Muro color blanco 50%</t>
  </si>
  <si>
    <t>Piso color gris    10%</t>
  </si>
  <si>
    <t xml:space="preserve">Factor de mantenimiento    </t>
  </si>
  <si>
    <t xml:space="preserve">Iluminación directa     </t>
  </si>
  <si>
    <t xml:space="preserve">estado de limpieza media </t>
  </si>
  <si>
    <t xml:space="preserve">Flujo luminoso      </t>
  </si>
  <si>
    <t xml:space="preserve">Lámparas de fluorescentes de 32w      </t>
  </si>
  <si>
    <t xml:space="preserve">5 lamparas </t>
  </si>
  <si>
    <t xml:space="preserve">Claro corto= </t>
  </si>
  <si>
    <t xml:space="preserve">Claro largo= </t>
  </si>
  <si>
    <t>3*2=6</t>
  </si>
  <si>
    <t>Emisión luminosa = 250 LUXES</t>
  </si>
  <si>
    <t>Área= 46.84 m2</t>
  </si>
  <si>
    <t xml:space="preserve">Altura= 2.16 </t>
  </si>
  <si>
    <t>2*4=8</t>
  </si>
  <si>
    <t>Área= 17.73 m2</t>
  </si>
  <si>
    <t xml:space="preserve">Altura=1.97 </t>
  </si>
  <si>
    <t>Emisión luminosa = 400 LUXES</t>
  </si>
  <si>
    <t>2*3=6</t>
  </si>
  <si>
    <t>Emisión luminosa = 200 LUXES</t>
  </si>
  <si>
    <t>Área= 11.02 m2</t>
  </si>
  <si>
    <t xml:space="preserve">Altura=2.09 </t>
  </si>
  <si>
    <t xml:space="preserve">Focos de fluorescentes de 42w      </t>
  </si>
  <si>
    <t xml:space="preserve">Numero de focos </t>
  </si>
  <si>
    <t xml:space="preserve">2 focos </t>
  </si>
  <si>
    <t>32 W</t>
  </si>
  <si>
    <t>42 W</t>
  </si>
  <si>
    <t>3.3 W</t>
  </si>
  <si>
    <t>180 W</t>
  </si>
  <si>
    <t>250 W</t>
  </si>
  <si>
    <t>CIRCUITO</t>
  </si>
  <si>
    <t>C-1</t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</si>
  <si>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</si>
  <si>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</si>
  <si>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</si>
  <si>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</si>
  <si>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</si>
  <si>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</si>
  <si>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</si>
  <si>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</si>
  <si>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</si>
  <si>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</si>
  <si>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</si>
  <si>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</si>
  <si>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 xml:space="preserve">ELEMENTOS </t>
  </si>
  <si>
    <t>WATTS</t>
  </si>
  <si>
    <t xml:space="preserve">WATTS POR CIRCUITO </t>
  </si>
  <si>
    <t xml:space="preserve">FASES </t>
  </si>
  <si>
    <t>A</t>
  </si>
  <si>
    <t>B</t>
  </si>
  <si>
    <t>C</t>
  </si>
  <si>
    <t>CORREGIR LA CORRIENTE  IC</t>
  </si>
  <si>
    <t xml:space="preserve">CALIBRES DE LOS CABLES </t>
  </si>
  <si>
    <t>NEUTRA= CAL# 8</t>
  </si>
  <si>
    <t>TIERRA FÍSICA = CAL 10D</t>
  </si>
  <si>
    <t xml:space="preserve">DIÁMETRO DE LA TUBERÍA </t>
  </si>
  <si>
    <t>(2) CAL # 10 = 32.80</t>
  </si>
  <si>
    <t>(1) CAL# 8= 29.70</t>
  </si>
  <si>
    <t>(1) CAL#10D=6.83</t>
  </si>
  <si>
    <t>69.33 mm2</t>
  </si>
  <si>
    <t>TOTAL</t>
  </si>
  <si>
    <t xml:space="preserve">DETERMINAR ELEMENTOS DE PROTECCIÓN </t>
  </si>
  <si>
    <t xml:space="preserve"> </t>
  </si>
  <si>
    <t>cal # =10 * 30 ampere</t>
  </si>
  <si>
    <t>ø=  1/2" (13MM)</t>
  </si>
  <si>
    <t>NOTA: Para el cálculo eléctrico se tomó la cantidad necesaria de luxes para cada área tomadas en cuenta de las especificaciones (INIFED)</t>
  </si>
  <si>
    <t xml:space="preserve">MEMORIA DE CÁLCULO ELÉCTRICO </t>
  </si>
  <si>
    <t xml:space="preserve">% de desvalanceo </t>
  </si>
  <si>
    <t>100 W</t>
  </si>
  <si>
    <t>FASE= CAL # 10 =30&gt;21.44</t>
  </si>
  <si>
    <t xml:space="preserve">CALCULO DE LÁMPARAS </t>
  </si>
  <si>
    <t xml:space="preserve">Numero de lámparas </t>
  </si>
  <si>
    <t xml:space="preserve">6  lámparas </t>
  </si>
  <si>
    <t xml:space="preserve">Estado de limpieza media </t>
  </si>
  <si>
    <t xml:space="preserve">9 lámparas </t>
  </si>
  <si>
    <t>NOTA: La emisión luminosa se proporcionó de las especificaciones (INIFED, instalaciones eléctricas)</t>
  </si>
  <si>
    <t>CÁLCULO DE LÁMPARAS PARA SANITARIO</t>
  </si>
  <si>
    <t>CÁLCULO DE LÁMPARAS PARA KINDER</t>
  </si>
  <si>
    <t>CÁLCULO DE LÁMPARAS PARA PRIMARIA</t>
  </si>
  <si>
    <t>Plafón color blanco 80%</t>
  </si>
  <si>
    <t>1650 lúmenes  * 2 lámparas =3300</t>
  </si>
  <si>
    <t xml:space="preserve">2800 lúmenes  </t>
  </si>
  <si>
    <t xml:space="preserve">CÁLCULO DE LA CORRIENTE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</si>
</sst>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/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3.emf"/><Relationship Id="rId7" Type="http://schemas.openxmlformats.org/officeDocument/2006/relationships/image" Target="../media/image4.jpeg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3.jpeg"/><Relationship Id="rId5" Type="http://schemas.openxmlformats.org/officeDocument/2006/relationships/image" Target="../media/image15.emf"/><Relationship Id="rId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388620</xdr:colOff>
      <xdr:row>3</xdr:row>
      <xdr:rowOff>106680</xdr:rowOff>
    </xdr:from>
    <xdr:to>
      <xdr:col>6</xdr:col>
      <xdr:colOff>91741</xdr:colOff>
      <xdr:row>7</xdr:row>
      <xdr:rowOff>246246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82" t="13898" r="54166" b="65253"/>
        <a:stretch/>
      </xdr:blipFill>
      <xdr:spPr bwMode="auto">
        <a:xfrm>
          <a:off x="2766060" y="472440"/>
          <a:ext cx="1288081" cy="1036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99060</xdr:colOff>
      <xdr:row>12</xdr:row>
      <xdr:rowOff>76200</xdr:rowOff>
    </xdr:from>
    <xdr:ext cx="1272656" cy="264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891540" y="2087880"/>
              <a:ext cx="1272656" cy="264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+mn-lt"/>
                </a:rPr>
                <a:t>k=</a:t>
              </a:r>
              <a:r>
                <a:rPr lang="es-MX" sz="1100" i="0" baseline="0">
                  <a:latin typeface="+mn-lt"/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>
                          <a:latin typeface="Cambria Math" panose="02040503050406030204" pitchFamily="18" charset="0"/>
                        </a:rPr>
                        <m:t>5.30∗5.89</m:t>
                      </m:r>
                    </m:num>
                    <m:den>
                      <m:r>
                        <a:rPr lang="es-MX" sz="1100" b="0" i="1">
                          <a:latin typeface="Cambria Math" panose="02040503050406030204" pitchFamily="18" charset="0"/>
                        </a:rPr>
                        <m:t>2.19(5.30+5.89)</m:t>
                      </m:r>
                    </m:den>
                  </m:f>
                </m:oMath>
              </a14:m>
              <a:r>
                <a:rPr lang="es-MX" sz="1100"/>
                <a:t>= 1.27</a:t>
              </a:r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891540" y="2087880"/>
              <a:ext cx="1272656" cy="264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+mn-lt"/>
                </a:rPr>
                <a:t>k=</a:t>
              </a:r>
              <a:r>
                <a:rPr lang="es-MX" sz="1100" i="0" baseline="0">
                  <a:latin typeface="+mn-lt"/>
                </a:rPr>
                <a:t> </a:t>
              </a:r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5.30∗5.89)/(2.19(5.30+5.89))</a:t>
              </a:r>
              <a:r>
                <a:rPr lang="es-MX" sz="1100"/>
                <a:t>= 1.27</a:t>
              </a:r>
            </a:p>
          </xdr:txBody>
        </xdr:sp>
      </mc:Fallback>
    </mc:AlternateContent>
    <xdr:clientData/>
  </xdr:oneCellAnchor>
  <xdr:oneCellAnchor>
    <xdr:from>
      <xdr:col>5</xdr:col>
      <xdr:colOff>53340</xdr:colOff>
      <xdr:row>19</xdr:row>
      <xdr:rowOff>45720</xdr:rowOff>
    </xdr:from>
    <xdr:ext cx="2019300" cy="2478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3223260" y="3337560"/>
              <a:ext cx="2019300" cy="2478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MX" sz="1100" i="1">
                      <a:latin typeface="Cambria Math" panose="02040503050406030204" pitchFamily="18" charset="0"/>
                    </a:rPr>
                    <m:t>ø</m:t>
                  </m:r>
                  <m:r>
                    <a:rPr lang="es-MX" sz="11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>
                          <a:latin typeface="Cambria Math" panose="02040503050406030204" pitchFamily="18" charset="0"/>
                        </a:rPr>
                        <m:t>175 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𝑙𝑢𝑥𝑒𝑠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(31.22 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𝑚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2)</m:t>
                      </m:r>
                    </m:num>
                    <m:den>
                      <m:r>
                        <a:rPr lang="es-MX" sz="1100" b="0" i="1">
                          <a:latin typeface="Cambria Math" panose="02040503050406030204" pitchFamily="18" charset="0"/>
                        </a:rPr>
                        <m:t>0.49∗0.70</m:t>
                      </m:r>
                    </m:den>
                  </m:f>
                </m:oMath>
              </a14:m>
              <a:r>
                <a:rPr lang="es-MX" sz="1100"/>
                <a:t>=15928.57</a:t>
              </a:r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3223260" y="3337560"/>
              <a:ext cx="2019300" cy="2478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ø</a:t>
              </a:r>
              <a:r>
                <a:rPr lang="es-MX" sz="1100" b="0" i="0">
                  <a:latin typeface="Cambria Math" panose="02040503050406030204" pitchFamily="18" charset="0"/>
                </a:rPr>
                <a:t>=</a:t>
              </a:r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175 𝑙𝑢𝑥𝑒𝑠(31.22 𝑚2))/(0.49∗0.70)</a:t>
              </a:r>
              <a:r>
                <a:rPr lang="es-MX" sz="1100"/>
                <a:t>=15928.57</a:t>
              </a:r>
            </a:p>
          </xdr:txBody>
        </xdr:sp>
      </mc:Fallback>
    </mc:AlternateContent>
    <xdr:clientData/>
  </xdr:oneCellAnchor>
  <xdr:oneCellAnchor>
    <xdr:from>
      <xdr:col>2</xdr:col>
      <xdr:colOff>419100</xdr:colOff>
      <xdr:row>26</xdr:row>
      <xdr:rowOff>38100</xdr:rowOff>
    </xdr:from>
    <xdr:ext cx="916918" cy="2427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2004060" y="6004560"/>
              <a:ext cx="916918" cy="242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/>
                <a:t>N=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>
                          <a:latin typeface="Cambria Math" panose="02040503050406030204" pitchFamily="18" charset="0"/>
                        </a:rPr>
                        <m:t>15928.57</m:t>
                      </m:r>
                    </m:num>
                    <m:den>
                      <m:r>
                        <a:rPr lang="es-MX" sz="1100" b="0" i="1">
                          <a:latin typeface="Cambria Math" panose="02040503050406030204" pitchFamily="18" charset="0"/>
                        </a:rPr>
                        <m:t>3300</m:t>
                      </m:r>
                    </m:den>
                  </m:f>
                </m:oMath>
              </a14:m>
              <a:r>
                <a:rPr lang="es-MX" sz="1100"/>
                <a:t>=4.83</a:t>
              </a:r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2004060" y="6004560"/>
              <a:ext cx="916918" cy="242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/>
                <a:t>N=</a:t>
              </a:r>
              <a:r>
                <a:rPr lang="es-MX" sz="1100" b="0" i="0">
                  <a:latin typeface="Cambria Math" panose="02040503050406030204" pitchFamily="18" charset="0"/>
                </a:rPr>
                <a:t>15928.57/3300</a:t>
              </a:r>
              <a:r>
                <a:rPr lang="es-MX" sz="1100"/>
                <a:t>=4.83</a:t>
              </a:r>
            </a:p>
          </xdr:txBody>
        </xdr:sp>
      </mc:Fallback>
    </mc:AlternateContent>
    <xdr:clientData/>
  </xdr:oneCellAnchor>
  <xdr:twoCellAnchor editAs="oneCell">
    <xdr:from>
      <xdr:col>2</xdr:col>
      <xdr:colOff>579120</xdr:colOff>
      <xdr:row>31</xdr:row>
      <xdr:rowOff>167640</xdr:rowOff>
    </xdr:from>
    <xdr:to>
      <xdr:col>4</xdr:col>
      <xdr:colOff>754090</xdr:colOff>
      <xdr:row>42</xdr:row>
      <xdr:rowOff>60960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909" t="18374" r="45656" b="22850"/>
        <a:stretch/>
      </xdr:blipFill>
      <xdr:spPr bwMode="auto">
        <a:xfrm>
          <a:off x="6918960" y="4008120"/>
          <a:ext cx="175993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6723</xdr:rowOff>
    </xdr:from>
    <xdr:to>
      <xdr:col>3</xdr:col>
      <xdr:colOff>418278</xdr:colOff>
      <xdr:row>1</xdr:row>
      <xdr:rowOff>475939</xdr:rowOff>
    </xdr:to>
    <xdr:pic>
      <xdr:nvPicPr>
        <xdr:cNvPr id="8" name="Imagen 7" descr="vill-log-15cm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603"/>
          <a:ext cx="2795718" cy="46921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296733</xdr:colOff>
      <xdr:row>1</xdr:row>
      <xdr:rowOff>0</xdr:rowOff>
    </xdr:from>
    <xdr:to>
      <xdr:col>8</xdr:col>
      <xdr:colOff>740618</xdr:colOff>
      <xdr:row>1</xdr:row>
      <xdr:rowOff>675815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1613" y="182880"/>
          <a:ext cx="2028845" cy="675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99060</xdr:colOff>
      <xdr:row>11</xdr:row>
      <xdr:rowOff>76200</xdr:rowOff>
    </xdr:from>
    <xdr:ext cx="1272656" cy="264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891540" y="2087880"/>
              <a:ext cx="1272656" cy="264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+mn-lt"/>
                </a:rPr>
                <a:t>k=</a:t>
              </a:r>
              <a:r>
                <a:rPr lang="es-MX" sz="1100" i="0" baseline="0">
                  <a:latin typeface="+mn-lt"/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>
                          <a:latin typeface="Cambria Math" panose="02040503050406030204" pitchFamily="18" charset="0"/>
                        </a:rPr>
                        <m:t>7.95∗5.89</m:t>
                      </m:r>
                    </m:num>
                    <m:den>
                      <m:r>
                        <a:rPr lang="es-MX" sz="1100" b="0" i="1">
                          <a:latin typeface="Cambria Math" panose="02040503050406030204" pitchFamily="18" charset="0"/>
                        </a:rPr>
                        <m:t>2.16(7.95+5.89)</m:t>
                      </m:r>
                    </m:den>
                  </m:f>
                </m:oMath>
              </a14:m>
              <a:r>
                <a:rPr lang="es-MX" sz="1100"/>
                <a:t>= 1.57</a:t>
              </a:r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891540" y="2087880"/>
              <a:ext cx="1272656" cy="264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+mn-lt"/>
                </a:rPr>
                <a:t>k=</a:t>
              </a:r>
              <a:r>
                <a:rPr lang="es-MX" sz="1100" i="0" baseline="0">
                  <a:latin typeface="+mn-lt"/>
                </a:rPr>
                <a:t> </a:t>
              </a:r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7.95∗5.89)/(2.16(7.95+5.89))</a:t>
              </a:r>
              <a:r>
                <a:rPr lang="es-MX" sz="1100"/>
                <a:t>= 1.57</a:t>
              </a:r>
            </a:p>
          </xdr:txBody>
        </xdr:sp>
      </mc:Fallback>
    </mc:AlternateContent>
    <xdr:clientData/>
  </xdr:oneCellAnchor>
  <xdr:oneCellAnchor>
    <xdr:from>
      <xdr:col>5</xdr:col>
      <xdr:colOff>53340</xdr:colOff>
      <xdr:row>18</xdr:row>
      <xdr:rowOff>45720</xdr:rowOff>
    </xdr:from>
    <xdr:ext cx="2019300" cy="2478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 txBox="1"/>
          </xdr:nvSpPr>
          <xdr:spPr>
            <a:xfrm>
              <a:off x="3223260" y="3337560"/>
              <a:ext cx="2019300" cy="2478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MX" sz="1100" i="1">
                      <a:latin typeface="Cambria Math" panose="02040503050406030204" pitchFamily="18" charset="0"/>
                    </a:rPr>
                    <m:t>ø</m:t>
                  </m:r>
                  <m:r>
                    <a:rPr lang="es-MX" sz="11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>
                          <a:latin typeface="Cambria Math" panose="02040503050406030204" pitchFamily="18" charset="0"/>
                        </a:rPr>
                        <m:t>250 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𝑙𝑢𝑥𝑒𝑠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(46.48 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𝑚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2)</m:t>
                      </m:r>
                    </m:num>
                    <m:den>
                      <m:r>
                        <a:rPr lang="es-MX" sz="1100" b="0" i="1">
                          <a:latin typeface="Cambria Math" panose="02040503050406030204" pitchFamily="18" charset="0"/>
                        </a:rPr>
                        <m:t>0.56∗0.70</m:t>
                      </m:r>
                    </m:den>
                  </m:f>
                </m:oMath>
              </a14:m>
              <a:r>
                <a:rPr lang="es-MX" sz="1100"/>
                <a:t>=29642.86</a:t>
              </a:r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3223260" y="3337560"/>
              <a:ext cx="2019300" cy="2478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ø</a:t>
              </a:r>
              <a:r>
                <a:rPr lang="es-MX" sz="1100" b="0" i="0">
                  <a:latin typeface="Cambria Math" panose="02040503050406030204" pitchFamily="18" charset="0"/>
                </a:rPr>
                <a:t>=</a:t>
              </a:r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250 𝑙𝑢𝑥𝑒𝑠(46.48 𝑚2))/(0.56∗0.70)</a:t>
              </a:r>
              <a:r>
                <a:rPr lang="es-MX" sz="1100"/>
                <a:t>=29642.86</a:t>
              </a:r>
            </a:p>
          </xdr:txBody>
        </xdr:sp>
      </mc:Fallback>
    </mc:AlternateContent>
    <xdr:clientData/>
  </xdr:oneCellAnchor>
  <xdr:oneCellAnchor>
    <xdr:from>
      <xdr:col>2</xdr:col>
      <xdr:colOff>419100</xdr:colOff>
      <xdr:row>25</xdr:row>
      <xdr:rowOff>38100</xdr:rowOff>
    </xdr:from>
    <xdr:ext cx="916918" cy="2403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1211580" y="4610100"/>
              <a:ext cx="916918" cy="2403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/>
                <a:t>N=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>
                          <a:latin typeface="Cambria Math" panose="02040503050406030204" pitchFamily="18" charset="0"/>
                        </a:rPr>
                        <m:t>29642.86</m:t>
                      </m:r>
                    </m:num>
                    <m:den>
                      <m:r>
                        <a:rPr lang="es-MX" sz="1100" b="0" i="1">
                          <a:latin typeface="Cambria Math" panose="02040503050406030204" pitchFamily="18" charset="0"/>
                        </a:rPr>
                        <m:t>3300</m:t>
                      </m:r>
                    </m:den>
                  </m:f>
                </m:oMath>
              </a14:m>
              <a:r>
                <a:rPr lang="es-MX" sz="1100"/>
                <a:t>=8.98</a:t>
              </a:r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1211580" y="4610100"/>
              <a:ext cx="916918" cy="2403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/>
                <a:t>N=</a:t>
              </a:r>
              <a:r>
                <a:rPr lang="es-MX" sz="1100" b="0" i="0">
                  <a:latin typeface="Cambria Math" panose="02040503050406030204" pitchFamily="18" charset="0"/>
                </a:rPr>
                <a:t>29642.86/3300</a:t>
              </a:r>
              <a:r>
                <a:rPr lang="es-MX" sz="1100"/>
                <a:t>=8.98</a:t>
              </a:r>
            </a:p>
          </xdr:txBody>
        </xdr:sp>
      </mc:Fallback>
    </mc:AlternateContent>
    <xdr:clientData/>
  </xdr:oneCellAnchor>
  <xdr:twoCellAnchor editAs="oneCell">
    <xdr:from>
      <xdr:col>4</xdr:col>
      <xdr:colOff>533400</xdr:colOff>
      <xdr:row>3</xdr:row>
      <xdr:rowOff>129541</xdr:rowOff>
    </xdr:from>
    <xdr:to>
      <xdr:col>6</xdr:col>
      <xdr:colOff>194391</xdr:colOff>
      <xdr:row>7</xdr:row>
      <xdr:rowOff>161406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73" t="37692" r="57314" b="12720"/>
        <a:stretch/>
      </xdr:blipFill>
      <xdr:spPr bwMode="auto">
        <a:xfrm>
          <a:off x="3703320" y="2004061"/>
          <a:ext cx="1245951" cy="1173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243840</xdr:colOff>
      <xdr:row>30</xdr:row>
      <xdr:rowOff>91440</xdr:rowOff>
    </xdr:from>
    <xdr:to>
      <xdr:col>8</xdr:col>
      <xdr:colOff>68580</xdr:colOff>
      <xdr:row>47</xdr:row>
      <xdr:rowOff>7620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791" t="29211" r="41179" b="24029"/>
        <a:stretch/>
      </xdr:blipFill>
      <xdr:spPr bwMode="auto">
        <a:xfrm>
          <a:off x="1828800" y="5577840"/>
          <a:ext cx="3787140" cy="3025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6723</xdr:rowOff>
    </xdr:from>
    <xdr:to>
      <xdr:col>3</xdr:col>
      <xdr:colOff>418278</xdr:colOff>
      <xdr:row>1</xdr:row>
      <xdr:rowOff>475939</xdr:rowOff>
    </xdr:to>
    <xdr:pic>
      <xdr:nvPicPr>
        <xdr:cNvPr id="9" name="Imagen 8" descr="vill-log-15cms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603"/>
          <a:ext cx="2795718" cy="46921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296733</xdr:colOff>
      <xdr:row>1</xdr:row>
      <xdr:rowOff>0</xdr:rowOff>
    </xdr:from>
    <xdr:to>
      <xdr:col>8</xdr:col>
      <xdr:colOff>740618</xdr:colOff>
      <xdr:row>1</xdr:row>
      <xdr:rowOff>675815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1613" y="182880"/>
          <a:ext cx="2028845" cy="6758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99060</xdr:colOff>
      <xdr:row>12</xdr:row>
      <xdr:rowOff>76200</xdr:rowOff>
    </xdr:from>
    <xdr:ext cx="1275477" cy="264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891540" y="2087880"/>
              <a:ext cx="1275477" cy="264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+mn-lt"/>
                </a:rPr>
                <a:t>k=</a:t>
              </a:r>
              <a:r>
                <a:rPr lang="es-MX" sz="1100" i="0" baseline="0">
                  <a:latin typeface="+mn-lt"/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>
                          <a:latin typeface="Cambria Math" panose="02040503050406030204" pitchFamily="18" charset="0"/>
                        </a:rPr>
                        <m:t>5.31∗3.34</m:t>
                      </m:r>
                    </m:num>
                    <m:den>
                      <m:r>
                        <a:rPr lang="es-MX" sz="1100" b="0" i="1">
                          <a:latin typeface="Cambria Math" panose="02040503050406030204" pitchFamily="18" charset="0"/>
                        </a:rPr>
                        <m:t>1.97(5.31+3.34)</m:t>
                      </m:r>
                    </m:den>
                  </m:f>
                </m:oMath>
              </a14:m>
              <a:r>
                <a:rPr lang="es-MX" sz="1100"/>
                <a:t>= 1.04</a:t>
              </a: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891540" y="2087880"/>
              <a:ext cx="1275477" cy="264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+mn-lt"/>
                </a:rPr>
                <a:t>k=</a:t>
              </a:r>
              <a:r>
                <a:rPr lang="es-MX" sz="1100" i="0" baseline="0">
                  <a:latin typeface="+mn-lt"/>
                </a:rPr>
                <a:t> </a:t>
              </a:r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5.31∗3.34)/(1.97(5.31+3.34))</a:t>
              </a:r>
              <a:r>
                <a:rPr lang="es-MX" sz="1100"/>
                <a:t>= 1.04</a:t>
              </a:r>
            </a:p>
          </xdr:txBody>
        </xdr:sp>
      </mc:Fallback>
    </mc:AlternateContent>
    <xdr:clientData/>
  </xdr:oneCellAnchor>
  <xdr:oneCellAnchor>
    <xdr:from>
      <xdr:col>5</xdr:col>
      <xdr:colOff>53340</xdr:colOff>
      <xdr:row>19</xdr:row>
      <xdr:rowOff>45720</xdr:rowOff>
    </xdr:from>
    <xdr:ext cx="2019300" cy="2478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 txBox="1"/>
          </xdr:nvSpPr>
          <xdr:spPr>
            <a:xfrm>
              <a:off x="3223260" y="3337560"/>
              <a:ext cx="2019300" cy="2478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MX" sz="1100" i="1">
                      <a:latin typeface="Cambria Math" panose="02040503050406030204" pitchFamily="18" charset="0"/>
                    </a:rPr>
                    <m:t>ø</m:t>
                  </m:r>
                  <m:r>
                    <a:rPr lang="es-MX" sz="11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>
                          <a:latin typeface="Cambria Math" panose="02040503050406030204" pitchFamily="18" charset="0"/>
                        </a:rPr>
                        <m:t>400 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𝑙𝑢𝑥𝑒𝑠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(17.73 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𝑚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2)</m:t>
                      </m:r>
                    </m:num>
                    <m:den>
                      <m:r>
                        <a:rPr lang="es-MX" sz="1100" b="0" i="1">
                          <a:latin typeface="Cambria Math" panose="02040503050406030204" pitchFamily="18" charset="0"/>
                        </a:rPr>
                        <m:t>0.44∗0.70</m:t>
                      </m:r>
                    </m:den>
                  </m:f>
                </m:oMath>
              </a14:m>
              <a:r>
                <a:rPr lang="es-MX" sz="1100"/>
                <a:t>=23025.97</a:t>
              </a:r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3223260" y="3337560"/>
              <a:ext cx="2019300" cy="2478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ø</a:t>
              </a:r>
              <a:r>
                <a:rPr lang="es-MX" sz="1100" b="0" i="0">
                  <a:latin typeface="Cambria Math" panose="02040503050406030204" pitchFamily="18" charset="0"/>
                </a:rPr>
                <a:t>=</a:t>
              </a:r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400 𝑙𝑢𝑥𝑒𝑠(17.73 𝑚2))/(0.44∗0.70)</a:t>
              </a:r>
              <a:r>
                <a:rPr lang="es-MX" sz="1100"/>
                <a:t>=23025.97</a:t>
              </a:r>
            </a:p>
          </xdr:txBody>
        </xdr:sp>
      </mc:Fallback>
    </mc:AlternateContent>
    <xdr:clientData/>
  </xdr:oneCellAnchor>
  <xdr:oneCellAnchor>
    <xdr:from>
      <xdr:col>2</xdr:col>
      <xdr:colOff>419100</xdr:colOff>
      <xdr:row>26</xdr:row>
      <xdr:rowOff>38100</xdr:rowOff>
    </xdr:from>
    <xdr:ext cx="916918" cy="2427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 txBox="1"/>
          </xdr:nvSpPr>
          <xdr:spPr>
            <a:xfrm>
              <a:off x="1211580" y="4610100"/>
              <a:ext cx="916918" cy="242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/>
                <a:t>N=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>
                          <a:latin typeface="Cambria Math" panose="02040503050406030204" pitchFamily="18" charset="0"/>
                        </a:rPr>
                        <m:t>23025.97</m:t>
                      </m:r>
                    </m:num>
                    <m:den>
                      <m:r>
                        <a:rPr lang="es-MX" sz="1100" b="0" i="1">
                          <a:latin typeface="Cambria Math" panose="02040503050406030204" pitchFamily="18" charset="0"/>
                        </a:rPr>
                        <m:t>3300</m:t>
                      </m:r>
                    </m:den>
                  </m:f>
                </m:oMath>
              </a14:m>
              <a:r>
                <a:rPr lang="es-MX" sz="1100"/>
                <a:t>=6.98</a:t>
              </a:r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1211580" y="4610100"/>
              <a:ext cx="916918" cy="2427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/>
                <a:t>N=</a:t>
              </a:r>
              <a:r>
                <a:rPr lang="es-MX" sz="1100" b="0" i="0">
                  <a:latin typeface="Cambria Math" panose="02040503050406030204" pitchFamily="18" charset="0"/>
                </a:rPr>
                <a:t>23025.97/3300</a:t>
              </a:r>
              <a:r>
                <a:rPr lang="es-MX" sz="1100"/>
                <a:t>=6.98</a:t>
              </a:r>
            </a:p>
          </xdr:txBody>
        </xdr:sp>
      </mc:Fallback>
    </mc:AlternateContent>
    <xdr:clientData/>
  </xdr:oneCellAnchor>
  <xdr:twoCellAnchor editAs="oneCell">
    <xdr:from>
      <xdr:col>4</xdr:col>
      <xdr:colOff>640080</xdr:colOff>
      <xdr:row>4</xdr:row>
      <xdr:rowOff>60960</xdr:rowOff>
    </xdr:from>
    <xdr:to>
      <xdr:col>6</xdr:col>
      <xdr:colOff>342900</xdr:colOff>
      <xdr:row>7</xdr:row>
      <xdr:rowOff>262835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52" t="39458" r="88342" b="47468"/>
        <a:stretch/>
      </xdr:blipFill>
      <xdr:spPr bwMode="auto">
        <a:xfrm>
          <a:off x="3017520" y="609600"/>
          <a:ext cx="1287780" cy="1021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137161</xdr:colOff>
      <xdr:row>32</xdr:row>
      <xdr:rowOff>83820</xdr:rowOff>
    </xdr:from>
    <xdr:to>
      <xdr:col>5</xdr:col>
      <xdr:colOff>358141</xdr:colOff>
      <xdr:row>42</xdr:row>
      <xdr:rowOff>5195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71" t="24853" r="28784" b="13074"/>
        <a:stretch/>
      </xdr:blipFill>
      <xdr:spPr bwMode="auto">
        <a:xfrm>
          <a:off x="929641" y="5753100"/>
          <a:ext cx="2598420" cy="1750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37203</xdr:rowOff>
    </xdr:from>
    <xdr:to>
      <xdr:col>3</xdr:col>
      <xdr:colOff>418278</xdr:colOff>
      <xdr:row>2</xdr:row>
      <xdr:rowOff>506419</xdr:rowOff>
    </xdr:to>
    <xdr:pic>
      <xdr:nvPicPr>
        <xdr:cNvPr id="8" name="Imagen 7" descr="vill-log-15cms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963"/>
          <a:ext cx="2795718" cy="46921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296733</xdr:colOff>
      <xdr:row>2</xdr:row>
      <xdr:rowOff>30480</xdr:rowOff>
    </xdr:from>
    <xdr:to>
      <xdr:col>8</xdr:col>
      <xdr:colOff>740618</xdr:colOff>
      <xdr:row>2</xdr:row>
      <xdr:rowOff>706295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1613" y="396240"/>
          <a:ext cx="2028845" cy="6758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99060</xdr:colOff>
      <xdr:row>12</xdr:row>
      <xdr:rowOff>76200</xdr:rowOff>
    </xdr:from>
    <xdr:ext cx="1275477" cy="2621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891540" y="2087880"/>
              <a:ext cx="1275477" cy="2621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+mn-lt"/>
                </a:rPr>
                <a:t>k=</a:t>
              </a:r>
              <a:r>
                <a:rPr lang="es-MX" sz="1100" i="0" baseline="0">
                  <a:latin typeface="+mn-lt"/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>
                          <a:latin typeface="Cambria Math" panose="02040503050406030204" pitchFamily="18" charset="0"/>
                        </a:rPr>
                        <m:t>3.34∗3.30</m:t>
                      </m:r>
                    </m:num>
                    <m:den>
                      <m:r>
                        <a:rPr lang="es-MX" sz="1100" b="0" i="1">
                          <a:latin typeface="Cambria Math" panose="02040503050406030204" pitchFamily="18" charset="0"/>
                        </a:rPr>
                        <m:t>2.09(3.30+3.34)</m:t>
                      </m:r>
                    </m:den>
                  </m:f>
                </m:oMath>
              </a14:m>
              <a:r>
                <a:rPr lang="es-MX" sz="1100"/>
                <a:t>= 0.79</a:t>
              </a:r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891540" y="2087880"/>
              <a:ext cx="1275477" cy="2621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+mn-lt"/>
                </a:rPr>
                <a:t>k=</a:t>
              </a:r>
              <a:r>
                <a:rPr lang="es-MX" sz="1100" i="0" baseline="0">
                  <a:latin typeface="+mn-lt"/>
                </a:rPr>
                <a:t> </a:t>
              </a:r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3.34∗3.30)/(2.09(3.30+3.34))</a:t>
              </a:r>
              <a:r>
                <a:rPr lang="es-MX" sz="1100"/>
                <a:t>= 0.79</a:t>
              </a:r>
            </a:p>
          </xdr:txBody>
        </xdr:sp>
      </mc:Fallback>
    </mc:AlternateContent>
    <xdr:clientData/>
  </xdr:oneCellAnchor>
  <xdr:oneCellAnchor>
    <xdr:from>
      <xdr:col>5</xdr:col>
      <xdr:colOff>53340</xdr:colOff>
      <xdr:row>19</xdr:row>
      <xdr:rowOff>45720</xdr:rowOff>
    </xdr:from>
    <xdr:ext cx="2019300" cy="2478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SpPr txBox="1"/>
          </xdr:nvSpPr>
          <xdr:spPr>
            <a:xfrm>
              <a:off x="3223260" y="3337560"/>
              <a:ext cx="2019300" cy="2478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MX" sz="1100" i="1">
                      <a:latin typeface="Cambria Math" panose="02040503050406030204" pitchFamily="18" charset="0"/>
                    </a:rPr>
                    <m:t>ø</m:t>
                  </m:r>
                  <m:r>
                    <a:rPr lang="es-MX" sz="11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>
                          <a:latin typeface="Cambria Math" panose="02040503050406030204" pitchFamily="18" charset="0"/>
                        </a:rPr>
                        <m:t>200 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𝑙𝑢𝑥𝑒𝑠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(11.02 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𝑚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2)</m:t>
                      </m:r>
                    </m:num>
                    <m:den>
                      <m:r>
                        <a:rPr lang="es-MX" sz="1100" b="0" i="1">
                          <a:latin typeface="Cambria Math" panose="02040503050406030204" pitchFamily="18" charset="0"/>
                        </a:rPr>
                        <m:t>0.38∗0.70</m:t>
                      </m:r>
                    </m:den>
                  </m:f>
                </m:oMath>
              </a14:m>
              <a:r>
                <a:rPr lang="es-MX" sz="1100"/>
                <a:t>=8285.71</a:t>
              </a:r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3223260" y="3337560"/>
              <a:ext cx="2019300" cy="2478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ø</a:t>
              </a:r>
              <a:r>
                <a:rPr lang="es-MX" sz="1100" b="0" i="0">
                  <a:latin typeface="Cambria Math" panose="02040503050406030204" pitchFamily="18" charset="0"/>
                </a:rPr>
                <a:t>=</a:t>
              </a:r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200 𝑙𝑢𝑥𝑒𝑠(11.02 𝑚2))/(0.38∗0.70)</a:t>
              </a:r>
              <a:r>
                <a:rPr lang="es-MX" sz="1100"/>
                <a:t>=8285.71</a:t>
              </a:r>
            </a:p>
          </xdr:txBody>
        </xdr:sp>
      </mc:Fallback>
    </mc:AlternateContent>
    <xdr:clientData/>
  </xdr:oneCellAnchor>
  <xdr:oneCellAnchor>
    <xdr:from>
      <xdr:col>2</xdr:col>
      <xdr:colOff>419100</xdr:colOff>
      <xdr:row>26</xdr:row>
      <xdr:rowOff>38100</xdr:rowOff>
    </xdr:from>
    <xdr:ext cx="860172" cy="2428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1211580" y="4610100"/>
              <a:ext cx="860172" cy="2428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/>
                <a:t>N=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>
                          <a:latin typeface="Cambria Math" panose="02040503050406030204" pitchFamily="18" charset="0"/>
                        </a:rPr>
                        <m:t>8285.71</m:t>
                      </m:r>
                    </m:num>
                    <m:den>
                      <m:r>
                        <a:rPr lang="es-MX" sz="1100" b="0" i="1">
                          <a:latin typeface="Cambria Math" panose="02040503050406030204" pitchFamily="18" charset="0"/>
                        </a:rPr>
                        <m:t>2800</m:t>
                      </m:r>
                    </m:den>
                  </m:f>
                </m:oMath>
              </a14:m>
              <a:r>
                <a:rPr lang="es-MX" sz="1100"/>
                <a:t>=2.96</a:t>
              </a:r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1211580" y="4610100"/>
              <a:ext cx="860172" cy="2428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/>
                <a:t>N=</a:t>
              </a:r>
              <a:r>
                <a:rPr lang="es-MX" sz="1100" b="0" i="0">
                  <a:latin typeface="Cambria Math" panose="02040503050406030204" pitchFamily="18" charset="0"/>
                </a:rPr>
                <a:t>8285.71/2800</a:t>
              </a:r>
              <a:r>
                <a:rPr lang="es-MX" sz="1100"/>
                <a:t>=2.96</a:t>
              </a:r>
            </a:p>
          </xdr:txBody>
        </xdr:sp>
      </mc:Fallback>
    </mc:AlternateContent>
    <xdr:clientData/>
  </xdr:oneCellAnchor>
  <xdr:twoCellAnchor editAs="oneCell">
    <xdr:from>
      <xdr:col>4</xdr:col>
      <xdr:colOff>635000</xdr:colOff>
      <xdr:row>4</xdr:row>
      <xdr:rowOff>154940</xdr:rowOff>
    </xdr:from>
    <xdr:to>
      <xdr:col>6</xdr:col>
      <xdr:colOff>228350</xdr:colOff>
      <xdr:row>7</xdr:row>
      <xdr:rowOff>416411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30" t="46642" r="73063" b="15077"/>
        <a:stretch/>
      </xdr:blipFill>
      <xdr:spPr bwMode="auto">
        <a:xfrm>
          <a:off x="3784600" y="2098040"/>
          <a:ext cx="11681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746760</xdr:colOff>
      <xdr:row>31</xdr:row>
      <xdr:rowOff>106681</xdr:rowOff>
    </xdr:from>
    <xdr:to>
      <xdr:col>6</xdr:col>
      <xdr:colOff>327660</xdr:colOff>
      <xdr:row>39</xdr:row>
      <xdr:rowOff>137201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91" t="26855" r="47778" b="35572"/>
        <a:stretch/>
      </xdr:blipFill>
      <xdr:spPr bwMode="auto">
        <a:xfrm>
          <a:off x="746760" y="5593081"/>
          <a:ext cx="3543300" cy="1493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53340</xdr:colOff>
      <xdr:row>2</xdr:row>
      <xdr:rowOff>67683</xdr:rowOff>
    </xdr:from>
    <xdr:to>
      <xdr:col>3</xdr:col>
      <xdr:colOff>471618</xdr:colOff>
      <xdr:row>2</xdr:row>
      <xdr:rowOff>536899</xdr:rowOff>
    </xdr:to>
    <xdr:pic>
      <xdr:nvPicPr>
        <xdr:cNvPr id="8" name="Imagen 7" descr="vill-log-15cms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33443"/>
          <a:ext cx="2795718" cy="46921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350073</xdr:colOff>
      <xdr:row>2</xdr:row>
      <xdr:rowOff>60960</xdr:rowOff>
    </xdr:from>
    <xdr:to>
      <xdr:col>9</xdr:col>
      <xdr:colOff>1478</xdr:colOff>
      <xdr:row>2</xdr:row>
      <xdr:rowOff>736775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4953" y="426720"/>
          <a:ext cx="2028845" cy="6758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2</xdr:row>
      <xdr:rowOff>30480</xdr:rowOff>
    </xdr:from>
    <xdr:to>
      <xdr:col>1</xdr:col>
      <xdr:colOff>520781</xdr:colOff>
      <xdr:row>3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571" t="118" r="34087" b="70436"/>
        <a:stretch/>
      </xdr:blipFill>
      <xdr:spPr bwMode="auto">
        <a:xfrm>
          <a:off x="982980" y="396240"/>
          <a:ext cx="330281" cy="274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243840</xdr:colOff>
      <xdr:row>1</xdr:row>
      <xdr:rowOff>2324100</xdr:rowOff>
    </xdr:from>
    <xdr:to>
      <xdr:col>2</xdr:col>
      <xdr:colOff>501096</xdr:colOff>
      <xdr:row>4</xdr:row>
      <xdr:rowOff>7620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20" t="22144" r="58378" b="64075"/>
        <a:stretch/>
      </xdr:blipFill>
      <xdr:spPr bwMode="auto">
        <a:xfrm>
          <a:off x="2621280" y="2506980"/>
          <a:ext cx="257256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68581</xdr:colOff>
      <xdr:row>2</xdr:row>
      <xdr:rowOff>76200</xdr:rowOff>
    </xdr:from>
    <xdr:to>
      <xdr:col>3</xdr:col>
      <xdr:colOff>717805</xdr:colOff>
      <xdr:row>3</xdr:row>
      <xdr:rowOff>99060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95" t="51943" r="66711" b="42757"/>
        <a:stretch/>
      </xdr:blipFill>
      <xdr:spPr bwMode="auto">
        <a:xfrm>
          <a:off x="3238501" y="441960"/>
          <a:ext cx="649224" cy="205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281940</xdr:colOff>
      <xdr:row>2</xdr:row>
      <xdr:rowOff>30480</xdr:rowOff>
    </xdr:from>
    <xdr:to>
      <xdr:col>4</xdr:col>
      <xdr:colOff>563880</xdr:colOff>
      <xdr:row>3</xdr:row>
      <xdr:rowOff>129540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296" t="40047" r="45257" b="40165"/>
        <a:stretch/>
      </xdr:blipFill>
      <xdr:spPr bwMode="auto">
        <a:xfrm>
          <a:off x="4244340" y="396240"/>
          <a:ext cx="281940" cy="28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213361</xdr:colOff>
      <xdr:row>2</xdr:row>
      <xdr:rowOff>60960</xdr:rowOff>
    </xdr:from>
    <xdr:to>
      <xdr:col>6</xdr:col>
      <xdr:colOff>510540</xdr:colOff>
      <xdr:row>3</xdr:row>
      <xdr:rowOff>178675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09" t="32980" r="58422" b="35924"/>
        <a:stretch/>
      </xdr:blipFill>
      <xdr:spPr bwMode="auto">
        <a:xfrm>
          <a:off x="4968241" y="2575560"/>
          <a:ext cx="297179" cy="300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114300</xdr:colOff>
      <xdr:row>26</xdr:row>
      <xdr:rowOff>160020</xdr:rowOff>
    </xdr:from>
    <xdr:ext cx="987386" cy="3469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SpPr txBox="1"/>
          </xdr:nvSpPr>
          <xdr:spPr>
            <a:xfrm>
              <a:off x="906780" y="4914900"/>
              <a:ext cx="987386" cy="3469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 panose="02040503050406030204" pitchFamily="18" charset="0"/>
                      </a:rPr>
                      <m:t>1=</m:t>
                    </m:r>
                    <m:f>
                      <m:f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2 (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𝐸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𝐶𝑂𝑆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∅)</m:t>
                        </m:r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906780" y="4914900"/>
              <a:ext cx="987386" cy="3469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1=𝑃/(2 (𝐸 𝐶𝑂𝑆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∅))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114300</xdr:colOff>
      <xdr:row>30</xdr:row>
      <xdr:rowOff>15240</xdr:rowOff>
    </xdr:from>
    <xdr:ext cx="1612236" cy="2631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 txBox="1"/>
          </xdr:nvSpPr>
          <xdr:spPr>
            <a:xfrm>
              <a:off x="906780" y="7650480"/>
              <a:ext cx="1612236" cy="263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MX" sz="1100" b="0" i="1">
                      <a:latin typeface="Cambria Math" panose="02040503050406030204" pitchFamily="18" charset="0"/>
                    </a:rPr>
                    <m:t>1=</m:t>
                  </m:r>
                  <m:f>
                    <m:fPr>
                      <m:ctrlPr>
                        <a:rPr lang="es-MX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>
                          <a:latin typeface="Cambria Math" panose="02040503050406030204" pitchFamily="18" charset="0"/>
                        </a:rPr>
                        <m:t>6172.6 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𝑊𝐴𝑇𝑇𝑆</m:t>
                      </m:r>
                    </m:num>
                    <m:den>
                      <m:r>
                        <a:rPr lang="es-MX" sz="1100" b="0" i="1">
                          <a:latin typeface="Cambria Math" panose="02040503050406030204" pitchFamily="18" charset="0"/>
                        </a:rPr>
                        <m:t>2 (127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𝑉𝑂𝐿𝑇𝑆</m:t>
                      </m:r>
                      <m:r>
                        <a:rPr lang="es-MX" sz="1100" b="0" i="1">
                          <a:latin typeface="Cambria Math" panose="02040503050406030204" pitchFamily="18" charset="0"/>
                        </a:rPr>
                        <m:t>)(0.85))</m:t>
                      </m:r>
                    </m:den>
                  </m:f>
                  <m:r>
                    <a:rPr lang="es-MX" sz="1100" i="1">
                      <a:latin typeface="Cambria Math" panose="02040503050406030204" pitchFamily="18" charset="0"/>
                    </a:rPr>
                    <m:t>2</m:t>
                  </m:r>
                  <m:r>
                    <a:rPr lang="es-MX" sz="1100" b="0" i="0">
                      <a:latin typeface="Cambria Math" panose="02040503050406030204" pitchFamily="18" charset="0"/>
                    </a:rPr>
                    <m:t>8</m:t>
                  </m:r>
                </m:oMath>
              </a14:m>
              <a:r>
                <a:rPr lang="es-MX" sz="1100"/>
                <a:t>.59</a:t>
              </a:r>
            </a:p>
          </xdr:txBody>
        </xdr:sp>
      </mc:Choice>
      <mc:Fallback xmlns="">
        <xdr:sp macro="" textlink="">
          <xdr:nvSpPr>
            <xdr:cNvPr id="9" name="CuadroTexto 8"/>
            <xdr:cNvSpPr txBox="1"/>
          </xdr:nvSpPr>
          <xdr:spPr>
            <a:xfrm>
              <a:off x="906780" y="7650480"/>
              <a:ext cx="1612236" cy="263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1=</a:t>
              </a:r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6172.6 𝑊𝐴𝑇𝑇𝑆)/(2 (127𝑉𝑂𝐿𝑇𝑆)(0.85))) </a:t>
              </a:r>
              <a:r>
                <a:rPr lang="es-MX" sz="1100" i="0">
                  <a:latin typeface="Cambria Math" panose="02040503050406030204" pitchFamily="18" charset="0"/>
                </a:rPr>
                <a:t>2</a:t>
              </a:r>
              <a:r>
                <a:rPr lang="es-MX" sz="1100" b="0" i="0">
                  <a:latin typeface="Cambria Math" panose="02040503050406030204" pitchFamily="18" charset="0"/>
                </a:rPr>
                <a:t>8</a:t>
              </a:r>
              <a:r>
                <a:rPr lang="es-MX" sz="1100"/>
                <a:t>.59</a:t>
              </a:r>
            </a:p>
          </xdr:txBody>
        </xdr:sp>
      </mc:Fallback>
    </mc:AlternateContent>
    <xdr:clientData/>
  </xdr:oneCellAnchor>
  <xdr:oneCellAnchor>
    <xdr:from>
      <xdr:col>0</xdr:col>
      <xdr:colOff>7620</xdr:colOff>
      <xdr:row>35</xdr:row>
      <xdr:rowOff>15240</xdr:rowOff>
    </xdr:from>
    <xdr:ext cx="6985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SpPr txBox="1"/>
          </xdr:nvSpPr>
          <xdr:spPr>
            <a:xfrm>
              <a:off x="800100" y="6416040"/>
              <a:ext cx="6985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 panose="02040503050406030204" pitchFamily="18" charset="0"/>
                      </a:rPr>
                      <m:t>𝐼𝐶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𝐹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𝑢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0" name="CuadroTexto 9"/>
            <xdr:cNvSpPr txBox="1"/>
          </xdr:nvSpPr>
          <xdr:spPr>
            <a:xfrm>
              <a:off x="800100" y="6416040"/>
              <a:ext cx="6985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𝐼𝐶=𝐼.𝐹.𝑢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7620</xdr:colOff>
      <xdr:row>37</xdr:row>
      <xdr:rowOff>15240</xdr:rowOff>
    </xdr:from>
    <xdr:ext cx="144110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 txBox="1"/>
          </xdr:nvSpPr>
          <xdr:spPr>
            <a:xfrm>
              <a:off x="800100" y="9250680"/>
              <a:ext cx="14411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s-MX" sz="1100" b="0" i="1">
                      <a:latin typeface="Cambria Math" panose="02040503050406030204" pitchFamily="18" charset="0"/>
                    </a:rPr>
                    <m:t>𝐼𝐶</m:t>
                  </m:r>
                  <m:r>
                    <a:rPr lang="es-MX" sz="1100" b="0" i="1">
                      <a:latin typeface="Cambria Math" panose="02040503050406030204" pitchFamily="18" charset="0"/>
                    </a:rPr>
                    <m:t>=28.59(0.75)</m:t>
                  </m:r>
                </m:oMath>
              </a14:m>
              <a:r>
                <a:rPr lang="es-MX" sz="1100"/>
                <a:t>=21.44</a:t>
              </a:r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800100" y="9250680"/>
              <a:ext cx="14411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b="0" i="0">
                  <a:latin typeface="Cambria Math" panose="02040503050406030204" pitchFamily="18" charset="0"/>
                </a:rPr>
                <a:t>𝐼𝐶=28.59(0.75)</a:t>
              </a:r>
              <a:r>
                <a:rPr lang="es-MX" sz="1100"/>
                <a:t>=21.44</a:t>
              </a:r>
            </a:p>
          </xdr:txBody>
        </xdr:sp>
      </mc:Fallback>
    </mc:AlternateContent>
    <xdr:clientData/>
  </xdr:oneCellAnchor>
  <xdr:twoCellAnchor editAs="oneCell">
    <xdr:from>
      <xdr:col>0</xdr:col>
      <xdr:colOff>0</xdr:colOff>
      <xdr:row>1</xdr:row>
      <xdr:rowOff>136263</xdr:rowOff>
    </xdr:from>
    <xdr:to>
      <xdr:col>3</xdr:col>
      <xdr:colOff>418278</xdr:colOff>
      <xdr:row>1</xdr:row>
      <xdr:rowOff>605479</xdr:rowOff>
    </xdr:to>
    <xdr:pic>
      <xdr:nvPicPr>
        <xdr:cNvPr id="12" name="Imagen 11" descr="vill-log-15cms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319143"/>
          <a:ext cx="2795718" cy="46921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327213</xdr:colOff>
      <xdr:row>1</xdr:row>
      <xdr:rowOff>121920</xdr:rowOff>
    </xdr:from>
    <xdr:to>
      <xdr:col>10</xdr:col>
      <xdr:colOff>771098</xdr:colOff>
      <xdr:row>1</xdr:row>
      <xdr:rowOff>797735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053" y="304800"/>
          <a:ext cx="2028845" cy="675815"/>
        </a:xfrm>
        <a:prstGeom prst="rect">
          <a:avLst/>
        </a:prstGeom>
      </xdr:spPr>
    </xdr:pic>
    <xdr:clientData/>
  </xdr:twoCellAnchor>
  <xdr:oneCellAnchor>
    <xdr:from>
      <xdr:col>4</xdr:col>
      <xdr:colOff>457200</xdr:colOff>
      <xdr:row>26</xdr:row>
      <xdr:rowOff>7620</xdr:rowOff>
    </xdr:from>
    <xdr:ext cx="1753685" cy="3214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 txBox="1"/>
          </xdr:nvSpPr>
          <xdr:spPr>
            <a:xfrm>
              <a:off x="4419600" y="6911340"/>
              <a:ext cx="1753685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2549−2498.6</m:t>
                        </m:r>
                      </m:num>
                      <m:den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2549</m:t>
                        </m:r>
                      </m:den>
                    </m:f>
                    <m:d>
                      <m:d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100</m:t>
                        </m:r>
                      </m:e>
                    </m:d>
                    <m:r>
                      <a:rPr lang="es-MX" sz="1100" b="0" i="1">
                        <a:latin typeface="Cambria Math" panose="02040503050406030204" pitchFamily="18" charset="0"/>
                      </a:rPr>
                      <m:t>=1.98</m:t>
                    </m:r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4419600" y="6911340"/>
              <a:ext cx="1753685" cy="3214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</a:rPr>
                <a:t>(</a:t>
              </a:r>
              <a:r>
                <a:rPr lang="es-MX" sz="1100" b="0" i="0">
                  <a:latin typeface="Cambria Math" panose="02040503050406030204" pitchFamily="18" charset="0"/>
                </a:rPr>
                <a:t>2549−2498.6)/2549 (100)=1.98</a:t>
              </a:r>
              <a:endParaRPr lang="es-MX" sz="1100"/>
            </a:p>
          </xdr:txBody>
        </xdr:sp>
      </mc:Fallback>
    </mc:AlternateContent>
    <xdr:clientData/>
  </xdr:oneCellAnchor>
  <xdr:twoCellAnchor editAs="oneCell">
    <xdr:from>
      <xdr:col>5</xdr:col>
      <xdr:colOff>167640</xdr:colOff>
      <xdr:row>1</xdr:row>
      <xdr:rowOff>2308860</xdr:rowOff>
    </xdr:from>
    <xdr:to>
      <xdr:col>5</xdr:col>
      <xdr:colOff>642012</xdr:colOff>
      <xdr:row>4</xdr:row>
      <xdr:rowOff>7620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121" t="65253" r="58112" b="26384"/>
        <a:stretch/>
      </xdr:blipFill>
      <xdr:spPr bwMode="auto">
        <a:xfrm>
          <a:off x="4922520" y="2491740"/>
          <a:ext cx="474372" cy="396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1"/>
  <sheetViews>
    <sheetView view="pageBreakPreview" topLeftCell="A7" zoomScale="95" zoomScaleNormal="100" zoomScaleSheetLayoutView="95" workbookViewId="0">
      <selection activeCell="C25" sqref="C25"/>
    </sheetView>
  </sheetViews>
  <sheetFormatPr baseColWidth="10" defaultRowHeight="15" x14ac:dyDescent="0.25"/>
  <sheetData>
    <row r="2" spans="1:9" ht="95.45" customHeight="1" x14ac:dyDescent="0.35">
      <c r="A2" s="16" t="s">
        <v>83</v>
      </c>
      <c r="B2" s="17"/>
      <c r="C2" s="17"/>
      <c r="D2" s="17"/>
      <c r="E2" s="17"/>
      <c r="F2" s="17"/>
      <c r="G2" s="17"/>
      <c r="H2" s="17"/>
      <c r="I2" s="17"/>
    </row>
    <row r="6" spans="1:9" x14ac:dyDescent="0.25">
      <c r="C6" t="s">
        <v>2</v>
      </c>
    </row>
    <row r="7" spans="1:9" ht="27.6" customHeight="1" x14ac:dyDescent="0.25">
      <c r="A7" s="18" t="s">
        <v>81</v>
      </c>
      <c r="B7" s="18"/>
      <c r="C7" t="s">
        <v>0</v>
      </c>
    </row>
    <row r="8" spans="1:9" ht="34.9" customHeight="1" x14ac:dyDescent="0.25">
      <c r="A8" s="18"/>
      <c r="B8" s="18"/>
      <c r="C8" t="s">
        <v>1</v>
      </c>
    </row>
    <row r="9" spans="1:9" x14ac:dyDescent="0.25">
      <c r="C9" t="s">
        <v>3</v>
      </c>
    </row>
    <row r="12" spans="1:9" x14ac:dyDescent="0.25">
      <c r="C12" t="s">
        <v>4</v>
      </c>
      <c r="F12" t="s">
        <v>5</v>
      </c>
    </row>
    <row r="14" spans="1:9" x14ac:dyDescent="0.25">
      <c r="F14" t="s">
        <v>85</v>
      </c>
    </row>
    <row r="15" spans="1:9" x14ac:dyDescent="0.25">
      <c r="F15" t="s">
        <v>6</v>
      </c>
      <c r="H15">
        <f xml:space="preserve"> 0.49</f>
        <v>0.49</v>
      </c>
    </row>
    <row r="16" spans="1:9" x14ac:dyDescent="0.25">
      <c r="F16" t="s">
        <v>7</v>
      </c>
    </row>
    <row r="18" spans="3:6" x14ac:dyDescent="0.25">
      <c r="F18" s="1" t="s">
        <v>11</v>
      </c>
    </row>
    <row r="19" spans="3:6" x14ac:dyDescent="0.25">
      <c r="C19" t="s">
        <v>8</v>
      </c>
      <c r="F19" s="1"/>
    </row>
    <row r="20" spans="3:6" x14ac:dyDescent="0.25">
      <c r="C20" s="1" t="s">
        <v>9</v>
      </c>
      <c r="E20" s="13">
        <v>0.7</v>
      </c>
    </row>
    <row r="21" spans="3:6" x14ac:dyDescent="0.25">
      <c r="C21" t="s">
        <v>79</v>
      </c>
      <c r="E21" s="14"/>
    </row>
    <row r="23" spans="3:6" x14ac:dyDescent="0.25">
      <c r="C23" s="1" t="s">
        <v>12</v>
      </c>
    </row>
    <row r="24" spans="3:6" x14ac:dyDescent="0.25">
      <c r="C24" t="s">
        <v>86</v>
      </c>
    </row>
    <row r="26" spans="3:6" x14ac:dyDescent="0.25">
      <c r="C26" t="s">
        <v>77</v>
      </c>
    </row>
    <row r="27" spans="3:6" x14ac:dyDescent="0.25">
      <c r="E27" s="14" t="s">
        <v>13</v>
      </c>
      <c r="F27" s="14" t="s">
        <v>16</v>
      </c>
    </row>
    <row r="28" spans="3:6" x14ac:dyDescent="0.25">
      <c r="E28" s="14"/>
      <c r="F28" s="14"/>
    </row>
    <row r="30" spans="3:6" x14ac:dyDescent="0.25">
      <c r="C30" t="s">
        <v>14</v>
      </c>
      <c r="D30">
        <v>5.3</v>
      </c>
      <c r="E30">
        <f>D30/2</f>
        <v>2.65</v>
      </c>
      <c r="F30">
        <f>2.65/2</f>
        <v>1.325</v>
      </c>
    </row>
    <row r="31" spans="3:6" x14ac:dyDescent="0.25">
      <c r="C31" t="s">
        <v>15</v>
      </c>
      <c r="D31">
        <v>5.9</v>
      </c>
      <c r="E31" s="2">
        <f>D31/3</f>
        <v>1.9666666666666668</v>
      </c>
      <c r="F31">
        <f>1.97/2</f>
        <v>0.98499999999999999</v>
      </c>
    </row>
  </sheetData>
  <mergeCells count="2">
    <mergeCell ref="A2:I2"/>
    <mergeCell ref="A7:B8"/>
  </mergeCells>
  <pageMargins left="0.7" right="0.7" top="0.75" bottom="0.75" header="0.3" footer="0.3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0"/>
  <sheetViews>
    <sheetView view="pageBreakPreview" zoomScale="88" zoomScaleNormal="100" zoomScaleSheetLayoutView="88" workbookViewId="0">
      <selection activeCell="G21" sqref="G21"/>
    </sheetView>
  </sheetViews>
  <sheetFormatPr baseColWidth="10" defaultRowHeight="15" x14ac:dyDescent="0.25"/>
  <sheetData>
    <row r="2" spans="1:9" ht="104.45" customHeight="1" x14ac:dyDescent="0.35">
      <c r="A2" s="16" t="s">
        <v>84</v>
      </c>
      <c r="B2" s="17"/>
      <c r="C2" s="17"/>
      <c r="D2" s="17"/>
      <c r="E2" s="17"/>
      <c r="F2" s="17"/>
      <c r="G2" s="17"/>
      <c r="H2" s="17"/>
      <c r="I2" s="17"/>
    </row>
    <row r="5" spans="1:9" x14ac:dyDescent="0.25">
      <c r="C5" t="s">
        <v>2</v>
      </c>
    </row>
    <row r="6" spans="1:9" ht="28.9" customHeight="1" x14ac:dyDescent="0.25">
      <c r="A6" s="18" t="s">
        <v>81</v>
      </c>
      <c r="B6" s="18"/>
      <c r="C6" t="s">
        <v>17</v>
      </c>
    </row>
    <row r="7" spans="1:9" ht="31.9" customHeight="1" x14ac:dyDescent="0.25">
      <c r="A7" s="18"/>
      <c r="B7" s="18"/>
      <c r="C7" t="s">
        <v>18</v>
      </c>
    </row>
    <row r="8" spans="1:9" x14ac:dyDescent="0.25">
      <c r="C8" t="s">
        <v>19</v>
      </c>
    </row>
    <row r="11" spans="1:9" x14ac:dyDescent="0.25">
      <c r="C11" t="s">
        <v>4</v>
      </c>
      <c r="F11" t="s">
        <v>5</v>
      </c>
    </row>
    <row r="13" spans="1:9" x14ac:dyDescent="0.25">
      <c r="B13" s="15"/>
      <c r="F13" t="s">
        <v>85</v>
      </c>
    </row>
    <row r="14" spans="1:9" x14ac:dyDescent="0.25">
      <c r="F14" t="s">
        <v>6</v>
      </c>
      <c r="H14">
        <v>0.56000000000000005</v>
      </c>
    </row>
    <row r="15" spans="1:9" x14ac:dyDescent="0.25">
      <c r="F15" t="s">
        <v>7</v>
      </c>
    </row>
    <row r="17" spans="3:6" x14ac:dyDescent="0.25">
      <c r="F17" s="1" t="s">
        <v>11</v>
      </c>
    </row>
    <row r="18" spans="3:6" x14ac:dyDescent="0.25">
      <c r="C18" t="s">
        <v>8</v>
      </c>
      <c r="F18" s="1"/>
    </row>
    <row r="19" spans="3:6" x14ac:dyDescent="0.25">
      <c r="C19" s="1" t="s">
        <v>9</v>
      </c>
      <c r="E19" s="3">
        <v>0.7</v>
      </c>
    </row>
    <row r="20" spans="3:6" x14ac:dyDescent="0.25">
      <c r="C20" t="s">
        <v>10</v>
      </c>
      <c r="E20" s="4"/>
    </row>
    <row r="22" spans="3:6" x14ac:dyDescent="0.25">
      <c r="C22" s="1" t="s">
        <v>12</v>
      </c>
    </row>
    <row r="23" spans="3:6" x14ac:dyDescent="0.25">
      <c r="C23" t="s">
        <v>86</v>
      </c>
    </row>
    <row r="25" spans="3:6" x14ac:dyDescent="0.25">
      <c r="C25" t="s">
        <v>77</v>
      </c>
    </row>
    <row r="26" spans="3:6" x14ac:dyDescent="0.25">
      <c r="E26" s="4" t="s">
        <v>80</v>
      </c>
      <c r="F26" s="4" t="s">
        <v>20</v>
      </c>
    </row>
    <row r="27" spans="3:6" x14ac:dyDescent="0.25">
      <c r="E27" s="4"/>
      <c r="F27" s="4"/>
    </row>
    <row r="29" spans="3:6" x14ac:dyDescent="0.25">
      <c r="C29" t="s">
        <v>14</v>
      </c>
      <c r="D29">
        <v>5.89</v>
      </c>
      <c r="E29" s="2">
        <f>D29/2</f>
        <v>2.9449999999999998</v>
      </c>
      <c r="F29" s="2">
        <f>2.65/2</f>
        <v>1.325</v>
      </c>
    </row>
    <row r="30" spans="3:6" x14ac:dyDescent="0.25">
      <c r="C30" t="s">
        <v>15</v>
      </c>
      <c r="D30">
        <v>7.95</v>
      </c>
      <c r="E30" s="2">
        <f>D30/4</f>
        <v>1.9875</v>
      </c>
      <c r="F30" s="2">
        <f>1.99/2</f>
        <v>0.995</v>
      </c>
    </row>
  </sheetData>
  <mergeCells count="2">
    <mergeCell ref="A2:I2"/>
    <mergeCell ref="A6:B7"/>
  </mergeCells>
  <pageMargins left="0.7" right="0.7" top="0.75" bottom="0.75" header="0.3" footer="0.3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31"/>
  <sheetViews>
    <sheetView view="pageBreakPreview" topLeftCell="A22" zoomScale="96" zoomScaleNormal="100" zoomScaleSheetLayoutView="96" workbookViewId="0">
      <selection activeCell="C25" sqref="C25"/>
    </sheetView>
  </sheetViews>
  <sheetFormatPr baseColWidth="10" defaultRowHeight="15" x14ac:dyDescent="0.25"/>
  <sheetData>
    <row r="3" spans="1:9" ht="94.15" customHeight="1" x14ac:dyDescent="0.35">
      <c r="A3" s="16" t="s">
        <v>76</v>
      </c>
      <c r="B3" s="17"/>
      <c r="C3" s="17"/>
      <c r="D3" s="17"/>
      <c r="E3" s="17"/>
      <c r="F3" s="17"/>
      <c r="G3" s="17"/>
      <c r="H3" s="17"/>
      <c r="I3" s="17"/>
    </row>
    <row r="6" spans="1:9" x14ac:dyDescent="0.25">
      <c r="C6" t="s">
        <v>2</v>
      </c>
    </row>
    <row r="7" spans="1:9" ht="35.450000000000003" customHeight="1" x14ac:dyDescent="0.25">
      <c r="A7" s="18" t="s">
        <v>81</v>
      </c>
      <c r="B7" s="18"/>
      <c r="C7" t="s">
        <v>23</v>
      </c>
    </row>
    <row r="8" spans="1:9" ht="34.15" customHeight="1" x14ac:dyDescent="0.25">
      <c r="A8" s="18"/>
      <c r="B8" s="18"/>
      <c r="C8" t="s">
        <v>21</v>
      </c>
    </row>
    <row r="9" spans="1:9" x14ac:dyDescent="0.25">
      <c r="C9" t="s">
        <v>22</v>
      </c>
    </row>
    <row r="12" spans="1:9" x14ac:dyDescent="0.25">
      <c r="C12" t="s">
        <v>4</v>
      </c>
      <c r="F12" t="s">
        <v>5</v>
      </c>
    </row>
    <row r="14" spans="1:9" x14ac:dyDescent="0.25">
      <c r="F14" t="s">
        <v>85</v>
      </c>
    </row>
    <row r="15" spans="1:9" x14ac:dyDescent="0.25">
      <c r="F15" t="s">
        <v>6</v>
      </c>
      <c r="H15">
        <v>0.44</v>
      </c>
    </row>
    <row r="16" spans="1:9" x14ac:dyDescent="0.25">
      <c r="F16" t="s">
        <v>7</v>
      </c>
    </row>
    <row r="18" spans="3:6" x14ac:dyDescent="0.25">
      <c r="F18" s="1" t="s">
        <v>11</v>
      </c>
    </row>
    <row r="19" spans="3:6" x14ac:dyDescent="0.25">
      <c r="C19" t="s">
        <v>8</v>
      </c>
      <c r="F19" s="1"/>
    </row>
    <row r="20" spans="3:6" x14ac:dyDescent="0.25">
      <c r="C20" s="1" t="s">
        <v>9</v>
      </c>
      <c r="E20" s="3">
        <v>0.7</v>
      </c>
    </row>
    <row r="21" spans="3:6" x14ac:dyDescent="0.25">
      <c r="C21" t="s">
        <v>10</v>
      </c>
      <c r="E21" s="4"/>
    </row>
    <row r="23" spans="3:6" x14ac:dyDescent="0.25">
      <c r="C23" s="1" t="s">
        <v>12</v>
      </c>
    </row>
    <row r="24" spans="3:6" x14ac:dyDescent="0.25">
      <c r="C24" t="s">
        <v>86</v>
      </c>
    </row>
    <row r="26" spans="3:6" x14ac:dyDescent="0.25">
      <c r="C26" t="s">
        <v>77</v>
      </c>
    </row>
    <row r="27" spans="3:6" x14ac:dyDescent="0.25">
      <c r="E27" s="4" t="s">
        <v>78</v>
      </c>
      <c r="F27" s="4" t="s">
        <v>24</v>
      </c>
    </row>
    <row r="28" spans="3:6" x14ac:dyDescent="0.25">
      <c r="E28" s="4"/>
      <c r="F28" s="4"/>
    </row>
    <row r="30" spans="3:6" x14ac:dyDescent="0.25">
      <c r="C30" t="s">
        <v>14</v>
      </c>
      <c r="D30">
        <v>3.34</v>
      </c>
      <c r="E30" s="2">
        <f>D30/2</f>
        <v>1.67</v>
      </c>
      <c r="F30" s="2">
        <f>E30/2</f>
        <v>0.83499999999999996</v>
      </c>
    </row>
    <row r="31" spans="3:6" x14ac:dyDescent="0.25">
      <c r="C31" t="s">
        <v>15</v>
      </c>
      <c r="D31">
        <v>5.31</v>
      </c>
      <c r="E31" s="2">
        <f>D31/3</f>
        <v>1.7699999999999998</v>
      </c>
      <c r="F31" s="2">
        <f>E31/2</f>
        <v>0.8849999999999999</v>
      </c>
    </row>
  </sheetData>
  <mergeCells count="2">
    <mergeCell ref="A3:I3"/>
    <mergeCell ref="A7:B8"/>
  </mergeCells>
  <pageMargins left="0.7" right="0.7" top="0.75" bottom="0.75" header="0.3" footer="0.3"/>
  <pageSetup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I31"/>
  <sheetViews>
    <sheetView view="pageBreakPreview" topLeftCell="A10" zoomScaleNormal="100" zoomScaleSheetLayoutView="100" workbookViewId="0">
      <selection activeCell="E23" sqref="E23:F23"/>
    </sheetView>
  </sheetViews>
  <sheetFormatPr baseColWidth="10" defaultRowHeight="15" x14ac:dyDescent="0.25"/>
  <sheetData>
    <row r="3" spans="1:9" ht="96.6" customHeight="1" x14ac:dyDescent="0.35">
      <c r="A3" s="16" t="s">
        <v>82</v>
      </c>
      <c r="B3" s="17"/>
      <c r="C3" s="17"/>
      <c r="D3" s="17"/>
      <c r="E3" s="17"/>
      <c r="F3" s="17"/>
      <c r="G3" s="17"/>
      <c r="H3" s="17"/>
      <c r="I3" s="17"/>
    </row>
    <row r="6" spans="1:9" x14ac:dyDescent="0.25">
      <c r="C6" t="s">
        <v>2</v>
      </c>
    </row>
    <row r="7" spans="1:9" ht="36" customHeight="1" x14ac:dyDescent="0.25">
      <c r="A7" s="18" t="s">
        <v>81</v>
      </c>
      <c r="B7" s="18"/>
      <c r="C7" t="s">
        <v>25</v>
      </c>
    </row>
    <row r="8" spans="1:9" ht="35.450000000000003" customHeight="1" x14ac:dyDescent="0.25">
      <c r="A8" s="18"/>
      <c r="B8" s="18"/>
      <c r="C8" t="s">
        <v>26</v>
      </c>
    </row>
    <row r="9" spans="1:9" x14ac:dyDescent="0.25">
      <c r="C9" t="s">
        <v>27</v>
      </c>
    </row>
    <row r="12" spans="1:9" x14ac:dyDescent="0.25">
      <c r="C12" t="s">
        <v>4</v>
      </c>
      <c r="F12" t="s">
        <v>5</v>
      </c>
    </row>
    <row r="14" spans="1:9" x14ac:dyDescent="0.25">
      <c r="F14" t="s">
        <v>85</v>
      </c>
    </row>
    <row r="15" spans="1:9" x14ac:dyDescent="0.25">
      <c r="F15" t="s">
        <v>6</v>
      </c>
      <c r="H15">
        <v>0.38</v>
      </c>
    </row>
    <row r="16" spans="1:9" x14ac:dyDescent="0.25">
      <c r="F16" t="s">
        <v>7</v>
      </c>
    </row>
    <row r="18" spans="3:6" x14ac:dyDescent="0.25">
      <c r="F18" s="1" t="s">
        <v>11</v>
      </c>
    </row>
    <row r="19" spans="3:6" x14ac:dyDescent="0.25">
      <c r="C19" t="s">
        <v>8</v>
      </c>
      <c r="F19" s="1"/>
    </row>
    <row r="20" spans="3:6" x14ac:dyDescent="0.25">
      <c r="C20" s="1" t="s">
        <v>9</v>
      </c>
      <c r="E20" s="3">
        <v>0.7</v>
      </c>
    </row>
    <row r="21" spans="3:6" x14ac:dyDescent="0.25">
      <c r="C21" t="s">
        <v>10</v>
      </c>
      <c r="E21" s="4"/>
    </row>
    <row r="23" spans="3:6" x14ac:dyDescent="0.25">
      <c r="C23" s="1" t="s">
        <v>28</v>
      </c>
    </row>
    <row r="24" spans="3:6" x14ac:dyDescent="0.25">
      <c r="C24" t="s">
        <v>87</v>
      </c>
    </row>
    <row r="26" spans="3:6" x14ac:dyDescent="0.25">
      <c r="C26" t="s">
        <v>29</v>
      </c>
    </row>
    <row r="27" spans="3:6" x14ac:dyDescent="0.25">
      <c r="E27" s="4" t="s">
        <v>30</v>
      </c>
      <c r="F27" s="4" t="s">
        <v>24</v>
      </c>
    </row>
    <row r="28" spans="3:6" x14ac:dyDescent="0.25">
      <c r="E28" s="4"/>
      <c r="F28" s="4"/>
    </row>
    <row r="30" spans="3:6" x14ac:dyDescent="0.25">
      <c r="C30" t="s">
        <v>14</v>
      </c>
      <c r="D30">
        <v>3.34</v>
      </c>
      <c r="E30" s="2">
        <f>D30/2</f>
        <v>1.67</v>
      </c>
      <c r="F30" s="2">
        <f>E30/2</f>
        <v>0.83499999999999996</v>
      </c>
    </row>
    <row r="31" spans="3:6" x14ac:dyDescent="0.25">
      <c r="C31" t="s">
        <v>15</v>
      </c>
      <c r="D31">
        <v>3.3</v>
      </c>
      <c r="E31" s="2">
        <f>D31/2</f>
        <v>1.65</v>
      </c>
      <c r="F31" s="2">
        <f>E31/2</f>
        <v>0.82499999999999996</v>
      </c>
    </row>
  </sheetData>
  <mergeCells count="2">
    <mergeCell ref="A3:I3"/>
    <mergeCell ref="A7:B8"/>
  </mergeCells>
  <pageMargins left="0.7" right="0.7" top="0.75" bottom="0.75" header="0.3" footer="0.3"/>
  <pageSetup scale="8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52"/>
  <sheetViews>
    <sheetView tabSelected="1" view="pageBreakPreview" zoomScale="118" zoomScaleNormal="100" zoomScaleSheetLayoutView="118" workbookViewId="0">
      <selection activeCell="A27" sqref="A27"/>
    </sheetView>
  </sheetViews>
  <sheetFormatPr baseColWidth="10" defaultRowHeight="15" x14ac:dyDescent="0.25"/>
  <sheetData>
    <row r="2" spans="1:11" ht="183.6" customHeight="1" x14ac:dyDescent="0.25">
      <c r="A2" s="19" t="s">
        <v>72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4.45" customHeight="1" x14ac:dyDescent="0.25">
      <c r="A3" s="25" t="s">
        <v>36</v>
      </c>
      <c r="B3" s="26"/>
      <c r="C3" s="26"/>
      <c r="D3" s="26"/>
      <c r="E3" s="26"/>
      <c r="F3" s="23"/>
      <c r="G3" s="26"/>
      <c r="H3" s="27" t="s">
        <v>52</v>
      </c>
      <c r="I3" s="26" t="s">
        <v>53</v>
      </c>
      <c r="J3" s="26"/>
      <c r="K3" s="26"/>
    </row>
    <row r="4" spans="1:11" x14ac:dyDescent="0.25">
      <c r="A4" s="25"/>
      <c r="B4" s="26"/>
      <c r="C4" s="26"/>
      <c r="D4" s="26"/>
      <c r="E4" s="26"/>
      <c r="F4" s="24"/>
      <c r="G4" s="26"/>
      <c r="H4" s="27"/>
      <c r="I4" s="8" t="s">
        <v>54</v>
      </c>
      <c r="J4" s="8" t="s">
        <v>55</v>
      </c>
      <c r="K4" s="8" t="s">
        <v>56</v>
      </c>
    </row>
    <row r="5" spans="1:11" x14ac:dyDescent="0.25">
      <c r="A5" s="9"/>
      <c r="B5" s="8" t="s">
        <v>32</v>
      </c>
      <c r="C5" s="8" t="s">
        <v>33</v>
      </c>
      <c r="D5" s="8" t="s">
        <v>31</v>
      </c>
      <c r="E5" s="8" t="s">
        <v>34</v>
      </c>
      <c r="F5" s="12" t="s">
        <v>74</v>
      </c>
      <c r="G5" s="8" t="s">
        <v>35</v>
      </c>
      <c r="H5" s="27"/>
      <c r="I5" s="8"/>
      <c r="J5" s="8"/>
      <c r="K5" s="8"/>
    </row>
    <row r="6" spans="1:11" x14ac:dyDescent="0.25">
      <c r="A6" s="9" t="s">
        <v>37</v>
      </c>
      <c r="B6" s="8">
        <v>7</v>
      </c>
      <c r="C6" s="8"/>
      <c r="D6" s="8">
        <v>5</v>
      </c>
      <c r="E6" s="8">
        <v>5</v>
      </c>
      <c r="F6" s="12"/>
      <c r="G6" s="9"/>
      <c r="H6" s="8">
        <f>249+160+900</f>
        <v>1309</v>
      </c>
      <c r="I6" s="9"/>
      <c r="J6" s="8">
        <v>1309</v>
      </c>
      <c r="K6" s="8"/>
    </row>
    <row r="7" spans="1:11" x14ac:dyDescent="0.25">
      <c r="A7" s="9" t="s">
        <v>38</v>
      </c>
      <c r="B7" s="8">
        <v>8</v>
      </c>
      <c r="C7" s="8">
        <v>21</v>
      </c>
      <c r="D7" s="8"/>
      <c r="E7" s="8">
        <v>5</v>
      </c>
      <c r="F7" s="12"/>
      <c r="G7" s="9"/>
      <c r="H7" s="8">
        <v>1305.3</v>
      </c>
      <c r="I7" s="8">
        <v>1305.3</v>
      </c>
      <c r="J7" s="8"/>
      <c r="K7" s="8"/>
    </row>
    <row r="8" spans="1:11" x14ac:dyDescent="0.25">
      <c r="A8" s="9" t="s">
        <v>39</v>
      </c>
      <c r="B8" s="8"/>
      <c r="C8" s="8">
        <v>1</v>
      </c>
      <c r="D8" s="8">
        <v>5</v>
      </c>
      <c r="E8" s="8">
        <v>1</v>
      </c>
      <c r="F8" s="12">
        <v>1</v>
      </c>
      <c r="G8" s="8">
        <v>3</v>
      </c>
      <c r="H8" s="8">
        <f>1093.3+100</f>
        <v>1193.3</v>
      </c>
      <c r="I8" s="8">
        <f>H8</f>
        <v>1193.3</v>
      </c>
      <c r="J8" s="8"/>
      <c r="K8" s="8"/>
    </row>
    <row r="9" spans="1:11" x14ac:dyDescent="0.25">
      <c r="A9" s="9" t="s">
        <v>40</v>
      </c>
      <c r="B9" s="8"/>
      <c r="C9" s="8"/>
      <c r="D9" s="8">
        <v>10</v>
      </c>
      <c r="E9" s="8">
        <v>4</v>
      </c>
      <c r="F9" s="12">
        <v>2</v>
      </c>
      <c r="G9" s="9"/>
      <c r="H9" s="8">
        <f>1040+200</f>
        <v>1240</v>
      </c>
      <c r="I9" s="8"/>
      <c r="J9" s="8">
        <f>H9</f>
        <v>1240</v>
      </c>
      <c r="K9" s="8"/>
    </row>
    <row r="10" spans="1:11" x14ac:dyDescent="0.25">
      <c r="A10" s="9" t="s">
        <v>41</v>
      </c>
      <c r="B10" s="8"/>
      <c r="C10" s="8"/>
      <c r="D10" s="8"/>
      <c r="E10" s="9"/>
      <c r="F10" s="9"/>
      <c r="G10" s="9"/>
      <c r="H10" s="8"/>
      <c r="I10" s="8"/>
      <c r="J10" s="8"/>
      <c r="K10" s="8"/>
    </row>
    <row r="11" spans="1:11" x14ac:dyDescent="0.25">
      <c r="A11" s="9" t="s">
        <v>42</v>
      </c>
      <c r="B11" s="8"/>
      <c r="C11" s="8"/>
      <c r="D11" s="8"/>
      <c r="E11" s="9"/>
      <c r="F11" s="9"/>
      <c r="G11" s="9"/>
      <c r="H11" s="9"/>
      <c r="I11" s="8"/>
      <c r="J11" s="8"/>
      <c r="K11" s="8"/>
    </row>
    <row r="12" spans="1:11" x14ac:dyDescent="0.25">
      <c r="A12" s="9" t="s">
        <v>43</v>
      </c>
      <c r="B12" s="8"/>
      <c r="C12" s="8"/>
      <c r="D12" s="8"/>
      <c r="E12" s="9"/>
      <c r="F12" s="9"/>
      <c r="G12" s="9"/>
      <c r="H12" s="9"/>
      <c r="I12" s="8"/>
      <c r="J12" s="8"/>
      <c r="K12" s="8"/>
    </row>
    <row r="13" spans="1:11" x14ac:dyDescent="0.25">
      <c r="A13" s="9" t="s">
        <v>44</v>
      </c>
      <c r="B13" s="8"/>
      <c r="C13" s="8"/>
      <c r="D13" s="8"/>
      <c r="E13" s="9"/>
      <c r="F13" s="9"/>
      <c r="G13" s="9"/>
      <c r="H13" s="9"/>
      <c r="I13" s="8"/>
      <c r="J13" s="8"/>
      <c r="K13" s="8"/>
    </row>
    <row r="14" spans="1:11" x14ac:dyDescent="0.25">
      <c r="A14" s="9" t="s">
        <v>45</v>
      </c>
      <c r="B14" s="8"/>
      <c r="C14" s="8"/>
      <c r="D14" s="8"/>
      <c r="E14" s="9"/>
      <c r="F14" s="9"/>
      <c r="G14" s="9"/>
      <c r="H14" s="9"/>
      <c r="I14" s="8"/>
      <c r="J14" s="8"/>
      <c r="K14" s="8"/>
    </row>
    <row r="15" spans="1:11" x14ac:dyDescent="0.25">
      <c r="A15" s="9" t="s">
        <v>46</v>
      </c>
      <c r="B15" s="8"/>
      <c r="C15" s="8"/>
      <c r="D15" s="8"/>
      <c r="E15" s="9"/>
      <c r="F15" s="9"/>
      <c r="G15" s="9"/>
      <c r="H15" s="9"/>
      <c r="I15" s="8"/>
      <c r="J15" s="8"/>
      <c r="K15" s="8"/>
    </row>
    <row r="16" spans="1:11" x14ac:dyDescent="0.25">
      <c r="A16" s="9" t="s">
        <v>47</v>
      </c>
      <c r="B16" s="8"/>
      <c r="C16" s="8"/>
      <c r="D16" s="8"/>
      <c r="E16" s="9"/>
      <c r="F16" s="9"/>
      <c r="G16" s="9"/>
      <c r="H16" s="9"/>
      <c r="I16" s="8"/>
      <c r="J16" s="8"/>
      <c r="K16" s="8"/>
    </row>
    <row r="17" spans="1:11" x14ac:dyDescent="0.25">
      <c r="A17" s="9" t="s">
        <v>48</v>
      </c>
      <c r="B17" s="8"/>
      <c r="C17" s="8"/>
      <c r="D17" s="8"/>
      <c r="E17" s="9"/>
      <c r="F17" s="9"/>
      <c r="G17" s="9"/>
      <c r="H17" s="9"/>
      <c r="I17" s="8"/>
      <c r="J17" s="8"/>
      <c r="K17" s="8"/>
    </row>
    <row r="18" spans="1:11" x14ac:dyDescent="0.25">
      <c r="A18" s="9" t="s">
        <v>49</v>
      </c>
      <c r="B18" s="8"/>
      <c r="C18" s="8"/>
      <c r="D18" s="8"/>
      <c r="E18" s="9"/>
      <c r="F18" s="9"/>
      <c r="G18" s="9"/>
      <c r="H18" s="9"/>
      <c r="I18" s="8"/>
      <c r="J18" s="8"/>
      <c r="K18" s="8"/>
    </row>
    <row r="19" spans="1:11" x14ac:dyDescent="0.25">
      <c r="A19" s="9"/>
      <c r="B19" s="8"/>
      <c r="C19" s="8"/>
      <c r="D19" s="8"/>
      <c r="E19" s="9"/>
      <c r="F19" s="9"/>
      <c r="G19" s="9"/>
      <c r="H19" s="9"/>
      <c r="I19" s="8"/>
      <c r="J19" s="8"/>
      <c r="K19" s="8"/>
    </row>
    <row r="20" spans="1:11" x14ac:dyDescent="0.25">
      <c r="A20" s="9"/>
      <c r="B20" s="8"/>
      <c r="C20" s="8"/>
      <c r="D20" s="8"/>
      <c r="E20" s="9"/>
      <c r="F20" s="9"/>
      <c r="G20" s="9"/>
      <c r="H20" s="9"/>
      <c r="I20" s="8"/>
      <c r="J20" s="8"/>
      <c r="K20" s="8"/>
    </row>
    <row r="21" spans="1:11" x14ac:dyDescent="0.25">
      <c r="A21" s="9"/>
      <c r="B21" s="8"/>
      <c r="C21" s="8"/>
      <c r="D21" s="8"/>
      <c r="E21" s="9"/>
      <c r="F21" s="9"/>
      <c r="G21" s="9"/>
      <c r="H21" s="9"/>
      <c r="I21" s="8"/>
      <c r="J21" s="8"/>
      <c r="K21" s="8"/>
    </row>
    <row r="22" spans="1:11" x14ac:dyDescent="0.25">
      <c r="A22" s="9" t="s">
        <v>50</v>
      </c>
      <c r="B22" s="10">
        <v>15</v>
      </c>
      <c r="C22" s="10">
        <v>22</v>
      </c>
      <c r="D22" s="10">
        <v>20</v>
      </c>
      <c r="E22" s="10">
        <v>21</v>
      </c>
      <c r="F22" s="10">
        <v>3</v>
      </c>
      <c r="G22" s="10">
        <v>3</v>
      </c>
      <c r="H22" s="9">
        <f>SUM(B23:G23)</f>
        <v>6172.6</v>
      </c>
      <c r="I22" s="8">
        <f>SUM(I7:I9)</f>
        <v>2498.6</v>
      </c>
      <c r="J22" s="9">
        <f>J6+J9</f>
        <v>2549</v>
      </c>
      <c r="K22" s="8"/>
    </row>
    <row r="23" spans="1:11" x14ac:dyDescent="0.25">
      <c r="A23" s="9" t="s">
        <v>51</v>
      </c>
      <c r="B23" s="8">
        <v>630</v>
      </c>
      <c r="C23" s="8">
        <v>72.599999999999994</v>
      </c>
      <c r="D23" s="8">
        <v>640</v>
      </c>
      <c r="E23" s="8">
        <v>3780</v>
      </c>
      <c r="F23" s="12">
        <v>300</v>
      </c>
      <c r="G23" s="8">
        <v>750</v>
      </c>
      <c r="H23" s="9"/>
      <c r="I23" s="8"/>
      <c r="J23" s="8"/>
      <c r="K23" s="8"/>
    </row>
    <row r="24" spans="1:11" x14ac:dyDescent="0.25">
      <c r="B24" s="5"/>
      <c r="I24" s="5"/>
      <c r="J24" s="5"/>
      <c r="K24" s="5"/>
    </row>
    <row r="25" spans="1:11" x14ac:dyDescent="0.25">
      <c r="I25" s="5"/>
    </row>
    <row r="26" spans="1:11" x14ac:dyDescent="0.25">
      <c r="A26" s="17" t="s">
        <v>88</v>
      </c>
      <c r="B26" s="17"/>
      <c r="C26" s="17"/>
      <c r="E26" s="17" t="s">
        <v>73</v>
      </c>
      <c r="F26" s="17"/>
      <c r="G26" s="17"/>
      <c r="H26" s="17"/>
    </row>
    <row r="27" spans="1:11" x14ac:dyDescent="0.25">
      <c r="E27" s="5"/>
      <c r="F27" s="11"/>
      <c r="G27" s="5"/>
    </row>
    <row r="28" spans="1:11" x14ac:dyDescent="0.25">
      <c r="E28" s="5"/>
      <c r="F28" s="11"/>
      <c r="G28" s="5"/>
    </row>
    <row r="32" spans="1:11" x14ac:dyDescent="0.25">
      <c r="E32" s="6" t="s">
        <v>67</v>
      </c>
      <c r="F32" s="6"/>
      <c r="I32" s="5"/>
    </row>
    <row r="33" spans="1:9" x14ac:dyDescent="0.25">
      <c r="E33" t="s">
        <v>68</v>
      </c>
      <c r="I33" s="5"/>
    </row>
    <row r="34" spans="1:9" x14ac:dyDescent="0.25">
      <c r="A34" s="17" t="s">
        <v>57</v>
      </c>
      <c r="B34" s="17"/>
      <c r="C34" s="17"/>
      <c r="E34" t="s">
        <v>69</v>
      </c>
    </row>
    <row r="37" spans="1:9" ht="39.6" customHeight="1" x14ac:dyDescent="0.25">
      <c r="E37" s="21" t="s">
        <v>71</v>
      </c>
      <c r="F37" s="21"/>
      <c r="G37" s="21"/>
      <c r="H37" s="21"/>
      <c r="I37" s="21"/>
    </row>
    <row r="40" spans="1:9" x14ac:dyDescent="0.25">
      <c r="A40" s="1"/>
    </row>
    <row r="41" spans="1:9" x14ac:dyDescent="0.25">
      <c r="A41" s="22" t="s">
        <v>58</v>
      </c>
      <c r="B41" s="22"/>
      <c r="C41" s="22"/>
    </row>
    <row r="42" spans="1:9" x14ac:dyDescent="0.25">
      <c r="A42" s="6" t="s">
        <v>75</v>
      </c>
      <c r="B42" s="6"/>
    </row>
    <row r="43" spans="1:9" x14ac:dyDescent="0.25">
      <c r="A43" s="6" t="s">
        <v>59</v>
      </c>
      <c r="B43" s="6"/>
    </row>
    <row r="44" spans="1:9" x14ac:dyDescent="0.25">
      <c r="A44" s="6" t="s">
        <v>60</v>
      </c>
    </row>
    <row r="46" spans="1:9" x14ac:dyDescent="0.25">
      <c r="A46" s="22" t="s">
        <v>61</v>
      </c>
      <c r="B46" s="22"/>
      <c r="C46" s="22"/>
    </row>
    <row r="47" spans="1:9" x14ac:dyDescent="0.25">
      <c r="A47" s="6" t="s">
        <v>62</v>
      </c>
    </row>
    <row r="48" spans="1:9" x14ac:dyDescent="0.25">
      <c r="A48" s="6" t="s">
        <v>63</v>
      </c>
    </row>
    <row r="49" spans="1:2" x14ac:dyDescent="0.25">
      <c r="A49" s="6" t="s">
        <v>64</v>
      </c>
    </row>
    <row r="50" spans="1:2" x14ac:dyDescent="0.25">
      <c r="A50" s="7" t="s">
        <v>66</v>
      </c>
      <c r="B50" s="7" t="s">
        <v>65</v>
      </c>
    </row>
    <row r="52" spans="1:2" x14ac:dyDescent="0.25">
      <c r="A52" s="6" t="s">
        <v>70</v>
      </c>
    </row>
  </sheetData>
  <mergeCells count="16">
    <mergeCell ref="A46:C46"/>
    <mergeCell ref="A3:A4"/>
    <mergeCell ref="I3:K3"/>
    <mergeCell ref="H3:H5"/>
    <mergeCell ref="B3:B4"/>
    <mergeCell ref="C3:C4"/>
    <mergeCell ref="D3:D4"/>
    <mergeCell ref="E3:E4"/>
    <mergeCell ref="G3:G4"/>
    <mergeCell ref="E26:H26"/>
    <mergeCell ref="A2:K2"/>
    <mergeCell ref="E37:I37"/>
    <mergeCell ref="A34:C34"/>
    <mergeCell ref="A41:C41"/>
    <mergeCell ref="A26:C26"/>
    <mergeCell ref="F3:F4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JARDIN DE NIÑOS</vt:lpstr>
      <vt:lpstr>PRIMARIA</vt:lpstr>
      <vt:lpstr>BLIBLIOTECA</vt:lpstr>
      <vt:lpstr>SANITARIOS</vt:lpstr>
      <vt:lpstr>CALCULO ELÉCTRICO</vt:lpstr>
      <vt:lpstr>BLIBLIOTECA!Área_de_impresión</vt:lpstr>
      <vt:lpstr>'CALCULO ELÉCTRICO'!Área_de_impresión</vt:lpstr>
      <vt:lpstr>'JARDIN DE NIÑOS'!Área_de_impresión</vt:lpstr>
      <vt:lpstr>PRIMARIA!Área_de_impresión</vt:lpstr>
      <vt:lpstr>SANITARIOS!Área_de_impresión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R. G.</dc:creator>
  <cp:lastModifiedBy>Yessica Ortega</cp:lastModifiedBy>
  <cp:lastPrinted>2017-11-29T20:48:36Z</cp:lastPrinted>
  <dcterms:created xsi:type="dcterms:W3CDTF">2017-11-23T16:57:41Z</dcterms:created>
  <dcterms:modified xsi:type="dcterms:W3CDTF">2018-01-02T21:13:00Z</dcterms:modified>
</cp:coreProperties>
</file>